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300"/>
  </bookViews>
  <sheets>
    <sheet name="企业花名册" sheetId="1" r:id="rId1"/>
    <sheet name="申请单位部分员工花名册" sheetId="2" r:id="rId2"/>
    <sheet name="申请个人部分高校生花名册" sheetId="3" r:id="rId3"/>
  </sheets>
  <externalReferences>
    <externalReference r:id="rId4"/>
  </externalReferences>
  <definedNames>
    <definedName name="_xlnm._FilterDatabase" localSheetId="1" hidden="1">申请单位部分员工花名册!$A$2:$X$2791</definedName>
    <definedName name="_xlnm._FilterDatabase" localSheetId="0" hidden="1">企业花名册!$A$2:$P$2</definedName>
    <definedName name="_xlnm._FilterDatabase" localSheetId="2" hidden="1">申请个人部分高校生花名册!$A$2:$O$2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Yes !!!</author>
  </authors>
  <commentList>
    <comment ref="H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每月799.84</t>
        </r>
      </text>
    </comment>
    <comment ref="I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每月339.93</t>
        </r>
      </text>
    </comment>
    <comment ref="H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1333.12</t>
        </r>
      </text>
    </comment>
    <comment ref="H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800</t>
        </r>
      </text>
    </comment>
    <comment ref="B2094" authorId="1">
      <text>
        <r>
          <rPr>
            <b/>
            <sz val="9"/>
            <rFont val="宋体"/>
            <charset val="134"/>
          </rPr>
          <t>Yes !!!:</t>
        </r>
        <r>
          <rPr>
            <sz val="9"/>
            <rFont val="宋体"/>
            <charset val="134"/>
          </rPr>
          <t xml:space="preserve">
超生</t>
        </r>
      </text>
    </comment>
    <comment ref="B2098" authorId="1">
      <text>
        <r>
          <rPr>
            <b/>
            <sz val="9"/>
            <rFont val="宋体"/>
            <charset val="134"/>
          </rPr>
          <t>Yes !!!:</t>
        </r>
        <r>
          <rPr>
            <sz val="9"/>
            <rFont val="宋体"/>
            <charset val="134"/>
          </rPr>
          <t xml:space="preserve">
2021.12.21日新增,9.21日接替12路机动3</t>
        </r>
      </text>
    </comment>
    <comment ref="B2105" authorId="1">
      <text>
        <r>
          <rPr>
            <b/>
            <sz val="9"/>
            <rFont val="宋体"/>
            <charset val="134"/>
          </rPr>
          <t>Yes !!!:</t>
        </r>
        <r>
          <rPr>
            <sz val="9"/>
            <rFont val="宋体"/>
            <charset val="134"/>
          </rPr>
          <t xml:space="preserve">
2022.6.10日新增，6.11日安排27路实习跟车，6.21日接替27路机动1。</t>
        </r>
      </text>
    </comment>
    <comment ref="B2114" authorId="1">
      <text>
        <r>
          <rPr>
            <b/>
            <sz val="9"/>
            <rFont val="宋体"/>
            <charset val="134"/>
          </rPr>
          <t>Yes !!!:</t>
        </r>
        <r>
          <rPr>
            <sz val="9"/>
            <rFont val="宋体"/>
            <charset val="134"/>
          </rPr>
          <t xml:space="preserve">
2022.6.16日新增，6.17日安排27路实习跟车，6.21日接替27路机动2</t>
        </r>
      </text>
    </comment>
  </commentList>
</comments>
</file>

<file path=xl/sharedStrings.xml><?xml version="1.0" encoding="utf-8"?>
<sst xmlns="http://schemas.openxmlformats.org/spreadsheetml/2006/main" count="17027" uniqueCount="8199">
  <si>
    <t>喀什市2025年1-3月企业社保补贴汇总花名册（第一批）</t>
  </si>
  <si>
    <t>序号</t>
  </si>
  <si>
    <t>单位名称</t>
  </si>
  <si>
    <t>补贴人数</t>
  </si>
  <si>
    <t>高校毕业生人数</t>
  </si>
  <si>
    <t>统一社会信用代码</t>
  </si>
  <si>
    <t>单位社保账号</t>
  </si>
  <si>
    <t>法定代表人</t>
  </si>
  <si>
    <t>养老单位缴纳部分</t>
  </si>
  <si>
    <t>医疗单位缴纳部分</t>
  </si>
  <si>
    <t>失业单位缴纳部分</t>
  </si>
  <si>
    <t>单位申请金额</t>
  </si>
  <si>
    <t>单位审批金额</t>
  </si>
  <si>
    <t>高校毕业生个人申请金额</t>
  </si>
  <si>
    <t>高校毕业生个人审批金额</t>
  </si>
  <si>
    <t>总审批金额</t>
  </si>
  <si>
    <t>2025年申请月</t>
  </si>
  <si>
    <t>喀什百盈商贸有限公司</t>
  </si>
  <si>
    <t>9165310********Q1U</t>
  </si>
  <si>
    <t>653****2425</t>
  </si>
  <si>
    <t>徐祖云</t>
  </si>
  <si>
    <t>1-3月</t>
  </si>
  <si>
    <t>新疆财鑫房会计服务有限公司</t>
  </si>
  <si>
    <t>9165310********X1C</t>
  </si>
  <si>
    <t>653****0980</t>
  </si>
  <si>
    <t>祖丽皮耶·麦麦提艾力</t>
  </si>
  <si>
    <t>喀什智信通电子科技有限公司</t>
  </si>
  <si>
    <t>9165310********B22</t>
  </si>
  <si>
    <t>653****3874</t>
  </si>
  <si>
    <t>师玉虎</t>
  </si>
  <si>
    <t>新疆中宸永泰健康产业发展有限公司</t>
  </si>
  <si>
    <t>9165900********D5B</t>
  </si>
  <si>
    <t>653****2432</t>
  </si>
  <si>
    <t>李志</t>
  </si>
  <si>
    <t>喀什光法远方农资有限公司</t>
  </si>
  <si>
    <t>9165310********DXX</t>
  </si>
  <si>
    <t>653****9185</t>
  </si>
  <si>
    <t>陈少林</t>
  </si>
  <si>
    <t>新疆荣民安全技术有限公司</t>
  </si>
  <si>
    <t>9165310********B82</t>
  </si>
  <si>
    <t>653****5069</t>
  </si>
  <si>
    <t>赵长江</t>
  </si>
  <si>
    <t>新疆中业建联建设工程有限公司</t>
  </si>
  <si>
    <t>9165310********R01</t>
  </si>
  <si>
    <t>653****4416</t>
  </si>
  <si>
    <t>刘义明</t>
  </si>
  <si>
    <t>新疆佳益价格评估有限公司</t>
  </si>
  <si>
    <t>9165310********E11</t>
  </si>
  <si>
    <t>653****7677</t>
  </si>
  <si>
    <t>余传伟</t>
  </si>
  <si>
    <t>喀什佳诚合商贸有限公司</t>
  </si>
  <si>
    <t>9165310********T18</t>
  </si>
  <si>
    <t>653****4903</t>
  </si>
  <si>
    <t>黄孟春</t>
  </si>
  <si>
    <t>喀什宏禾兴嘉商贸有限公司</t>
  </si>
  <si>
    <t>9165310********M9E</t>
  </si>
  <si>
    <t>653****4325</t>
  </si>
  <si>
    <t>许燕</t>
  </si>
  <si>
    <t>新疆民安消防工程有限公司喀什分公司</t>
  </si>
  <si>
    <t>9165310********G0P</t>
  </si>
  <si>
    <t>653****8651</t>
  </si>
  <si>
    <t>陈林</t>
  </si>
  <si>
    <t>喀什硕鑫隆商贸有限公司</t>
  </si>
  <si>
    <t>9165310********L62</t>
  </si>
  <si>
    <t>653****3372</t>
  </si>
  <si>
    <t>李伟宁</t>
  </si>
  <si>
    <t>喀什欣丰建筑工程有限公司</t>
  </si>
  <si>
    <t>9165310********A3T</t>
  </si>
  <si>
    <t>653****8566</t>
  </si>
  <si>
    <t>翟苏生</t>
  </si>
  <si>
    <t>新疆首永信企业管理咨询有限公司</t>
  </si>
  <si>
    <t>9165310********W6Q</t>
  </si>
  <si>
    <t>653****3654</t>
  </si>
  <si>
    <t>吐孙古力·阿吾提</t>
  </si>
  <si>
    <t>喀什程达汽车销售服务有限公司</t>
  </si>
  <si>
    <t>9165310********12L</t>
  </si>
  <si>
    <t>653****2320</t>
  </si>
  <si>
    <t>李宏程</t>
  </si>
  <si>
    <t>新疆土木建材勘察设计院（有限公司）喀什分公司</t>
  </si>
  <si>
    <t>9165310********403</t>
  </si>
  <si>
    <t>653****3285</t>
  </si>
  <si>
    <t>王俪郿</t>
  </si>
  <si>
    <t>喀什智锐讯科科技有限公司</t>
  </si>
  <si>
    <t>9165310********36D</t>
  </si>
  <si>
    <t>653****1962</t>
  </si>
  <si>
    <t>王燕</t>
  </si>
  <si>
    <t>喀什新星地贸有限公司工业品批发市场</t>
  </si>
  <si>
    <t>9165310********65Q</t>
  </si>
  <si>
    <t>653****7358</t>
  </si>
  <si>
    <t>艾克白·阿不都拉</t>
  </si>
  <si>
    <t>喀什新星地贸有限公司</t>
  </si>
  <si>
    <t>9165310********912</t>
  </si>
  <si>
    <t>653****2307</t>
  </si>
  <si>
    <t>艾斯卡尔·阿不都拉</t>
  </si>
  <si>
    <t>喀什新森物业服务有限公司</t>
  </si>
  <si>
    <t>9165310********E2C</t>
  </si>
  <si>
    <t>653****8874</t>
  </si>
  <si>
    <t>买买提艾力·艾斯卡尔</t>
  </si>
  <si>
    <t>新疆长江岩土工程勘察设计研究院有限公司喀什分公司</t>
  </si>
  <si>
    <t>9165310********250</t>
  </si>
  <si>
    <t>653****3352</t>
  </si>
  <si>
    <t>喀什蓝雅文图广告有限公司</t>
  </si>
  <si>
    <t>9165310********257</t>
  </si>
  <si>
    <t>653****2811</t>
  </si>
  <si>
    <t>刘玲</t>
  </si>
  <si>
    <t>喀什创远广告传媒有限公司</t>
  </si>
  <si>
    <t>9165310********K56</t>
  </si>
  <si>
    <t>656****4166</t>
  </si>
  <si>
    <t>刘立辉</t>
  </si>
  <si>
    <t>新疆福佳网络技术有限公司</t>
  </si>
  <si>
    <t>9165310********857</t>
  </si>
  <si>
    <t>653****4779</t>
  </si>
  <si>
    <t>蒲孟秋</t>
  </si>
  <si>
    <t>新疆鑫鹏宏盛建设工程有限责任公司</t>
  </si>
  <si>
    <t>9165310********F00</t>
  </si>
  <si>
    <t>653****6478</t>
  </si>
  <si>
    <t>麦麦提艾力·麦麦提</t>
  </si>
  <si>
    <t>喀什晓林商贸有限公司</t>
  </si>
  <si>
    <t>9165310********R42</t>
  </si>
  <si>
    <t>653****5740</t>
  </si>
  <si>
    <t>杨霞</t>
  </si>
  <si>
    <t>新疆拓润建设工程有限公司</t>
  </si>
  <si>
    <t>9165320********87P</t>
  </si>
  <si>
    <t>653****3922</t>
  </si>
  <si>
    <t>胡修明</t>
  </si>
  <si>
    <t>喀什百信物业服务有限公司</t>
  </si>
  <si>
    <t>9165310********10E</t>
  </si>
  <si>
    <t>653****0331</t>
  </si>
  <si>
    <t>李国政</t>
  </si>
  <si>
    <t>喀什百信物业服务有限公司喀什市东城分公司</t>
  </si>
  <si>
    <t>9165310********FXC</t>
  </si>
  <si>
    <t>653****6843</t>
  </si>
  <si>
    <t>依明江·买买提</t>
  </si>
  <si>
    <t>喀什百信物业服务有限公司喀什市海悦汇城分公司</t>
  </si>
  <si>
    <t>9165310********FX7</t>
  </si>
  <si>
    <t>653****0467</t>
  </si>
  <si>
    <t>周军平</t>
  </si>
  <si>
    <t>喀什博悦供应链管理有限公司</t>
  </si>
  <si>
    <t>9165310********36W</t>
  </si>
  <si>
    <t>653****9098</t>
  </si>
  <si>
    <t>张贵宾</t>
  </si>
  <si>
    <t>喀什康迪医疗科技有限公司</t>
  </si>
  <si>
    <t>9165310********F97</t>
  </si>
  <si>
    <t>653****0375</t>
  </si>
  <si>
    <t>王海龙</t>
  </si>
  <si>
    <t>新疆奥鑫科技发展有限公司喀什分公司</t>
  </si>
  <si>
    <t>9165310********80J</t>
  </si>
  <si>
    <t>653****3537</t>
  </si>
  <si>
    <t>许辉</t>
  </si>
  <si>
    <t>喀什市鑫晟杰农业科技有限公司</t>
  </si>
  <si>
    <t>9165310********PX1</t>
  </si>
  <si>
    <t>656****9842</t>
  </si>
  <si>
    <t>孙杰</t>
  </si>
  <si>
    <t>喀什无界商贸有限公司</t>
  </si>
  <si>
    <t>9165310********Y6B</t>
  </si>
  <si>
    <t>653****7714</t>
  </si>
  <si>
    <t>何淼</t>
  </si>
  <si>
    <t>新疆勉融财税管理咨询服务有限公司</t>
  </si>
  <si>
    <t>9165310********75H</t>
  </si>
  <si>
    <t>653****8147</t>
  </si>
  <si>
    <t>郜晓孟</t>
  </si>
  <si>
    <t>喀什冰洋货物运输有限公司</t>
  </si>
  <si>
    <t>9165310********A7A</t>
  </si>
  <si>
    <t>653****9364</t>
  </si>
  <si>
    <t>热阳故·吐拉甫</t>
  </si>
  <si>
    <t>新疆诺尔孜布拉克农业发展有限公司</t>
  </si>
  <si>
    <t>9165310********63W</t>
  </si>
  <si>
    <t>653****8902</t>
  </si>
  <si>
    <t>艾尼瓦尔江·玉买尔</t>
  </si>
  <si>
    <t>新疆朝阳建设工程有限公司</t>
  </si>
  <si>
    <t>9165310********15M</t>
  </si>
  <si>
    <t>653****5720</t>
  </si>
  <si>
    <t>郑健康</t>
  </si>
  <si>
    <t>喀什慧利铭土石方工程有限公司</t>
  </si>
  <si>
    <t>9165310********W5N</t>
  </si>
  <si>
    <t>653****3657</t>
  </si>
  <si>
    <t>曹慧茹</t>
  </si>
  <si>
    <t>喀什万东医疗器械有限责任公司</t>
  </si>
  <si>
    <t>9165310********343</t>
  </si>
  <si>
    <t>653****3262</t>
  </si>
  <si>
    <t>张丽萍</t>
  </si>
  <si>
    <t>新疆新诚丝路远程医疗服务有限公司</t>
  </si>
  <si>
    <t>9165310********326</t>
  </si>
  <si>
    <t>653****5157</t>
  </si>
  <si>
    <t>王子奇</t>
  </si>
  <si>
    <t>喀什金鑫商品混凝土有限责任公司</t>
  </si>
  <si>
    <t>9165310********21M</t>
  </si>
  <si>
    <t>653****3109</t>
  </si>
  <si>
    <t>李向辉</t>
  </si>
  <si>
    <t>新疆富恒建筑劳务有限公司</t>
  </si>
  <si>
    <t>9165310********M3X</t>
  </si>
  <si>
    <t>653****3039</t>
  </si>
  <si>
    <t>胡相琼</t>
  </si>
  <si>
    <t>新疆源天安全环保科技有限责任公司</t>
  </si>
  <si>
    <t>9165310********79A</t>
  </si>
  <si>
    <t>653****2239</t>
  </si>
  <si>
    <t>仝旭山</t>
  </si>
  <si>
    <t>喀什翔依商贸有限公司</t>
  </si>
  <si>
    <t>9165310********829</t>
  </si>
  <si>
    <t>653****7680</t>
  </si>
  <si>
    <t>李小燕</t>
  </si>
  <si>
    <t>喀什市弘光顺商贸有限公司</t>
  </si>
  <si>
    <t>9165310********A6C</t>
  </si>
  <si>
    <t>653****5375</t>
  </si>
  <si>
    <t>刘小峰</t>
  </si>
  <si>
    <t>喀什迎丰商贸有限公司</t>
  </si>
  <si>
    <t>9165310********XXX</t>
  </si>
  <si>
    <t>653****9256</t>
  </si>
  <si>
    <t>高迎年</t>
  </si>
  <si>
    <t>喀什福和国际贸易有限公司</t>
  </si>
  <si>
    <t>9165310********Q2H</t>
  </si>
  <si>
    <t>653****6166</t>
  </si>
  <si>
    <t>余齐娟</t>
  </si>
  <si>
    <t>喀什市中方格艺术培训有限公司</t>
  </si>
  <si>
    <t>9165310********F1U</t>
  </si>
  <si>
    <t>653****7659</t>
  </si>
  <si>
    <t>丁芬林</t>
  </si>
  <si>
    <t>喀什市中方格艺术培训有限公司东城分公司</t>
  </si>
  <si>
    <t>9165310********603</t>
  </si>
  <si>
    <t>653****7407</t>
  </si>
  <si>
    <t>新疆金稻粮油有限公司</t>
  </si>
  <si>
    <t>9165310********805</t>
  </si>
  <si>
    <t>653****3387</t>
  </si>
  <si>
    <t>王振</t>
  </si>
  <si>
    <t>新疆海域沐泽工程项目管理咨询有限公司</t>
  </si>
  <si>
    <t>9165310********FXX</t>
  </si>
  <si>
    <t>653****9394</t>
  </si>
  <si>
    <t>王海</t>
  </si>
  <si>
    <t>新疆欣伙伴财税服务有限公司</t>
  </si>
  <si>
    <t>9165310********MXK</t>
  </si>
  <si>
    <t>653****7005</t>
  </si>
  <si>
    <t>李静帅</t>
  </si>
  <si>
    <t>喀什新启钢结构有限责任公司</t>
  </si>
  <si>
    <t>9165310********487</t>
  </si>
  <si>
    <t>653****5400</t>
  </si>
  <si>
    <t>张秀娟</t>
  </si>
  <si>
    <t>新疆美康盛达医药有限公司</t>
  </si>
  <si>
    <t>9165310********R5A</t>
  </si>
  <si>
    <t>653****1063</t>
  </si>
  <si>
    <t>艾尼娃·阿不都拉</t>
  </si>
  <si>
    <t>新疆全龙建和混凝土有限责任公司</t>
  </si>
  <si>
    <t>9165310********8XT</t>
  </si>
  <si>
    <t>653****3865</t>
  </si>
  <si>
    <t>臧洪忠</t>
  </si>
  <si>
    <t>喀什全汇财务咨询服务有限公司</t>
  </si>
  <si>
    <t>9165310********W81</t>
  </si>
  <si>
    <t>653****9557</t>
  </si>
  <si>
    <t>马晓丽</t>
  </si>
  <si>
    <t>喀什市天天向上博文艺术培训有限公司</t>
  </si>
  <si>
    <t>9165310********X06</t>
  </si>
  <si>
    <t>653****7320</t>
  </si>
  <si>
    <t>司玉龙</t>
  </si>
  <si>
    <t>喀什国有润康商贸有限公司</t>
  </si>
  <si>
    <t>9165310********K0X</t>
  </si>
  <si>
    <t>653****8994</t>
  </si>
  <si>
    <t>王阳</t>
  </si>
  <si>
    <t>喀什和庆恒源商贸有限公司</t>
  </si>
  <si>
    <t>9165310********K7R</t>
  </si>
  <si>
    <t>653****1720</t>
  </si>
  <si>
    <t>黄静</t>
  </si>
  <si>
    <t>喀什大拇指广告装饰有限公司</t>
  </si>
  <si>
    <t>9165310********07A</t>
  </si>
  <si>
    <t>653****7260</t>
  </si>
  <si>
    <t>夏孟</t>
  </si>
  <si>
    <t>喀什百卉园林建设有限公司</t>
  </si>
  <si>
    <t>9165310********N1N</t>
  </si>
  <si>
    <t>653****2554</t>
  </si>
  <si>
    <t>孙连芳</t>
  </si>
  <si>
    <t>喀什金美商贸有限公司</t>
  </si>
  <si>
    <t>9165310********G5M</t>
  </si>
  <si>
    <t>653****5289</t>
  </si>
  <si>
    <t>马海欧</t>
  </si>
  <si>
    <t>新疆华鑫盛腾商贸有限公司</t>
  </si>
  <si>
    <t>9165310********A6E</t>
  </si>
  <si>
    <t>653****4145</t>
  </si>
  <si>
    <t>吴贤明</t>
  </si>
  <si>
    <t>喀什融汇财务咨询有限公司</t>
  </si>
  <si>
    <t>9165310********G11</t>
  </si>
  <si>
    <t>653****6997</t>
  </si>
  <si>
    <t>邹玉卿</t>
  </si>
  <si>
    <t>新疆绿城建筑规划设计有限公司喀什分公司</t>
  </si>
  <si>
    <t>9165310********EXT</t>
  </si>
  <si>
    <t>653****0121</t>
  </si>
  <si>
    <t>刘建峰</t>
  </si>
  <si>
    <t>新疆卡福文化传媒有限公司</t>
  </si>
  <si>
    <t>9165310********M4J</t>
  </si>
  <si>
    <t>653****4716</t>
  </si>
  <si>
    <t>陈朝斌</t>
  </si>
  <si>
    <t>喀什科智达商贸有限公司</t>
  </si>
  <si>
    <t>9165310********97P</t>
  </si>
  <si>
    <t>653****3728</t>
  </si>
  <si>
    <t>徐燕</t>
  </si>
  <si>
    <t>新疆隆欣商贸有限公司</t>
  </si>
  <si>
    <t>9165310********722</t>
  </si>
  <si>
    <t>653****5456</t>
  </si>
  <si>
    <t>范孝天</t>
  </si>
  <si>
    <t>喀什轩轩商贸有限公司</t>
  </si>
  <si>
    <t>9165310********62F</t>
  </si>
  <si>
    <t>653****8709</t>
  </si>
  <si>
    <t>王金花</t>
  </si>
  <si>
    <t>新疆力盟同新网络科技有限公司</t>
  </si>
  <si>
    <t>9165310********42E</t>
  </si>
  <si>
    <t>653****1306</t>
  </si>
  <si>
    <t>梁继聪</t>
  </si>
  <si>
    <t>喀什旭意企业咨询管理有限公司</t>
  </si>
  <si>
    <t>9165310********R4B</t>
  </si>
  <si>
    <t>653****1288</t>
  </si>
  <si>
    <t>成意文</t>
  </si>
  <si>
    <t>喀什强盛联供应链管理有限公司</t>
  </si>
  <si>
    <t>9165310********E4C</t>
  </si>
  <si>
    <t>653****1187</t>
  </si>
  <si>
    <t>王光伟</t>
  </si>
  <si>
    <t>新疆丽成达消防科技有限公司</t>
  </si>
  <si>
    <t>9165310********889</t>
  </si>
  <si>
    <t>653****4275</t>
  </si>
  <si>
    <t>莫丽春</t>
  </si>
  <si>
    <t>喀什宸宣消防科技有限公司</t>
  </si>
  <si>
    <t>9165310********H5G</t>
  </si>
  <si>
    <t>653****1199</t>
  </si>
  <si>
    <t>徐荣华</t>
  </si>
  <si>
    <t>喀什捷顺机动车检测服务有限责任公司</t>
  </si>
  <si>
    <t>9165310********Y20</t>
  </si>
  <si>
    <t>653****1587</t>
  </si>
  <si>
    <t>付媛媛</t>
  </si>
  <si>
    <t>新疆蓝信应急职业技能培训学校有限公司</t>
  </si>
  <si>
    <t>9165310********KXL</t>
  </si>
  <si>
    <t>653****0678</t>
  </si>
  <si>
    <t>赵怀震</t>
  </si>
  <si>
    <t>喀什万事顺商贸有限公司</t>
  </si>
  <si>
    <t>9165310********750</t>
  </si>
  <si>
    <t>653****3857</t>
  </si>
  <si>
    <t>毛宗峰</t>
  </si>
  <si>
    <t>新疆德沃信息技术服务有限责任公司</t>
  </si>
  <si>
    <t>9165310********W2Y</t>
  </si>
  <si>
    <t>656****9407</t>
  </si>
  <si>
    <t>王浩</t>
  </si>
  <si>
    <t>喀什爱疆农业科技有限责任公司</t>
  </si>
  <si>
    <t>9165310********Q83</t>
  </si>
  <si>
    <t>653****0154</t>
  </si>
  <si>
    <t>谢拥军</t>
  </si>
  <si>
    <t>诚辉工程管理有限公司喀什分公司</t>
  </si>
  <si>
    <t>9165310********J7H</t>
  </si>
  <si>
    <t>653****2111</t>
  </si>
  <si>
    <t>梁茹冰</t>
  </si>
  <si>
    <t>新疆万物有金财税咨询有限公司</t>
  </si>
  <si>
    <t>9165310********E6X</t>
  </si>
  <si>
    <t>653****8701</t>
  </si>
  <si>
    <t>张春兰</t>
  </si>
  <si>
    <t>喀什市升杰电子</t>
  </si>
  <si>
    <t>9165310********75P</t>
  </si>
  <si>
    <t>653****0386</t>
  </si>
  <si>
    <t>安礼良</t>
  </si>
  <si>
    <t>喀什日报印务有限责任公司</t>
  </si>
  <si>
    <t>9165310********68N</t>
  </si>
  <si>
    <t>653****5664</t>
  </si>
  <si>
    <t>张国庆</t>
  </si>
  <si>
    <t>喀什新雅印业有限公司</t>
  </si>
  <si>
    <t>9165310********459</t>
  </si>
  <si>
    <t>653****0163</t>
  </si>
  <si>
    <t>杨玉芹</t>
  </si>
  <si>
    <t>喀什市盛昊彩色印刷厂</t>
  </si>
  <si>
    <t>9165310********NXB</t>
  </si>
  <si>
    <t>653****5523</t>
  </si>
  <si>
    <t>肖莉娟</t>
  </si>
  <si>
    <t>喀什新海腾电器有限公司</t>
  </si>
  <si>
    <t>9165310********64J</t>
  </si>
  <si>
    <t>653****0298</t>
  </si>
  <si>
    <t>王强</t>
  </si>
  <si>
    <t>喀什海兴空调电器有限责任公司</t>
  </si>
  <si>
    <t>9165310********36Q</t>
  </si>
  <si>
    <t>653****7025</t>
  </si>
  <si>
    <t>新疆白明珠餐饮文化有限责任公司</t>
  </si>
  <si>
    <t>9165310********Y8K</t>
  </si>
  <si>
    <t>653****3442</t>
  </si>
  <si>
    <t>司马依江·喀斯木</t>
  </si>
  <si>
    <t>新疆嘉星生物科技有限公司</t>
  </si>
  <si>
    <t>9165310********774</t>
  </si>
  <si>
    <t>653****6701</t>
  </si>
  <si>
    <t>毛宗兴</t>
  </si>
  <si>
    <t>银源工程咨询有限公司喀什分公司</t>
  </si>
  <si>
    <t>9165310********E3P</t>
  </si>
  <si>
    <t>653****3641</t>
  </si>
  <si>
    <t>薛金浩</t>
  </si>
  <si>
    <t>喀什九艺通商贸有限公司</t>
  </si>
  <si>
    <t>9165310********A3H</t>
  </si>
  <si>
    <t>653****2933</t>
  </si>
  <si>
    <t>王艺霖</t>
  </si>
  <si>
    <t>喀什富通佳德税务咨询有限公司</t>
  </si>
  <si>
    <t>9165310********R47</t>
  </si>
  <si>
    <t>653****5202</t>
  </si>
  <si>
    <t>郭佳佳</t>
  </si>
  <si>
    <t>新疆汇朋消防工程有限公司喀什分公司</t>
  </si>
  <si>
    <t>9165310********B57</t>
  </si>
  <si>
    <t>653****7308</t>
  </si>
  <si>
    <t>唐培鑫</t>
  </si>
  <si>
    <t>喀什领峰财务管理有限公司</t>
  </si>
  <si>
    <t>9165310********929</t>
  </si>
  <si>
    <t>653****0471</t>
  </si>
  <si>
    <t>黄丽宁</t>
  </si>
  <si>
    <t>喀什华祥房地产开发有限公司</t>
  </si>
  <si>
    <t>9165310********U0A</t>
  </si>
  <si>
    <t>653****4248</t>
  </si>
  <si>
    <t>叶文成</t>
  </si>
  <si>
    <t>喀什上上商贸有限公司</t>
  </si>
  <si>
    <t>9165310********100</t>
  </si>
  <si>
    <t>653****9700</t>
  </si>
  <si>
    <t>彭迎春</t>
  </si>
  <si>
    <t>喀什新航路商贸有限公司</t>
  </si>
  <si>
    <t>9165310********93J</t>
  </si>
  <si>
    <t>653****0403</t>
  </si>
  <si>
    <t>陈航锋</t>
  </si>
  <si>
    <t>喀什得友装饰装修工程有限公司</t>
  </si>
  <si>
    <t>9165310********U55</t>
  </si>
  <si>
    <t>653****6161</t>
  </si>
  <si>
    <t>段肖伟</t>
  </si>
  <si>
    <t>喀什久象商贸有限公司</t>
  </si>
  <si>
    <t>9165310********GXE</t>
  </si>
  <si>
    <t>653****0484</t>
  </si>
  <si>
    <t>李跃</t>
  </si>
  <si>
    <t>方舟安全管理新疆有限公司</t>
  </si>
  <si>
    <t>9165310********790</t>
  </si>
  <si>
    <t>653****6394</t>
  </si>
  <si>
    <t>张玲</t>
  </si>
  <si>
    <t>新疆南达投资有限公司装潢分公司</t>
  </si>
  <si>
    <t>9165310********091</t>
  </si>
  <si>
    <t>653****9782</t>
  </si>
  <si>
    <t>林乐荣</t>
  </si>
  <si>
    <t>新疆南达投资有限公司</t>
  </si>
  <si>
    <t>9165310********24M</t>
  </si>
  <si>
    <t>653****0607</t>
  </si>
  <si>
    <t>林乐宣</t>
  </si>
  <si>
    <t>喀什南达房地产开发有限公司</t>
  </si>
  <si>
    <t>9165310********5XT</t>
  </si>
  <si>
    <t>653****1859</t>
  </si>
  <si>
    <t>喀什新恒基房产经纪有限公司</t>
  </si>
  <si>
    <t>9165310********H6U</t>
  </si>
  <si>
    <t>653****9283</t>
  </si>
  <si>
    <t>张立</t>
  </si>
  <si>
    <t>喀什馨嘉物业服务有限公司</t>
  </si>
  <si>
    <t>9165310********X57</t>
  </si>
  <si>
    <t>653****5481</t>
  </si>
  <si>
    <t>敖玉菊</t>
  </si>
  <si>
    <t>新疆惠万嘉物业服务有限公司</t>
  </si>
  <si>
    <t>9165310********934</t>
  </si>
  <si>
    <t>653****7878</t>
  </si>
  <si>
    <t>敬连文</t>
  </si>
  <si>
    <t>新疆容合达咨询管理服务有限公司喀什分公司</t>
  </si>
  <si>
    <t>9165900********R74</t>
  </si>
  <si>
    <t>656****1199</t>
  </si>
  <si>
    <t>张溶</t>
  </si>
  <si>
    <t>喀什南达电子商务有限公司</t>
  </si>
  <si>
    <t>9165310********W8T</t>
  </si>
  <si>
    <t>653****6703</t>
  </si>
  <si>
    <t>林勇</t>
  </si>
  <si>
    <t>喀什迈福敦食品有限公司第十四分公司</t>
  </si>
  <si>
    <t>9165310********N3P</t>
  </si>
  <si>
    <t>653****2943</t>
  </si>
  <si>
    <t>林驰为</t>
  </si>
  <si>
    <t>新疆泓宇双诚工程管理有限责任公司</t>
  </si>
  <si>
    <t>9165310********Y9E</t>
  </si>
  <si>
    <t>653****1974</t>
  </si>
  <si>
    <t>曲建强</t>
  </si>
  <si>
    <t>喀什辉浩建筑劳务有限公司</t>
  </si>
  <si>
    <t>9165310********UX5</t>
  </si>
  <si>
    <t>653****0262</t>
  </si>
  <si>
    <t>钟兵</t>
  </si>
  <si>
    <t>喀什全达商贸有限责任公司</t>
  </si>
  <si>
    <t>9165310********35Y</t>
  </si>
  <si>
    <t>653****3317</t>
  </si>
  <si>
    <t>夏前芝</t>
  </si>
  <si>
    <t>喀什折耳根财务咨询管理有限公司</t>
  </si>
  <si>
    <t>9165310********T0G</t>
  </si>
  <si>
    <t>653****8089</t>
  </si>
  <si>
    <t>田发平</t>
  </si>
  <si>
    <t>喀什忠成物业服务有限公司</t>
  </si>
  <si>
    <t>9165310********434</t>
  </si>
  <si>
    <t>653****5492</t>
  </si>
  <si>
    <t>汤俊虎</t>
  </si>
  <si>
    <t>新疆骏晔物业服务有限公司</t>
  </si>
  <si>
    <t>9165310********H55</t>
  </si>
  <si>
    <t>653****5287</t>
  </si>
  <si>
    <t>潘东</t>
  </si>
  <si>
    <t>喀什市食韵餐饮服务有限公司</t>
  </si>
  <si>
    <t>9165310********F90</t>
  </si>
  <si>
    <t>653****2613</t>
  </si>
  <si>
    <t>刘军</t>
  </si>
  <si>
    <t>东营富正物业服务有限公司喀什分公司</t>
  </si>
  <si>
    <t>9165310********31R</t>
  </si>
  <si>
    <t>653****9240</t>
  </si>
  <si>
    <t>喀什市百援精养汽车服务有限公司</t>
  </si>
  <si>
    <t>杨天雄</t>
  </si>
  <si>
    <t>喀什三友伟业汽车维修服务有限公司</t>
  </si>
  <si>
    <t>9165310********824</t>
  </si>
  <si>
    <t>653****6043</t>
  </si>
  <si>
    <t>卢梅</t>
  </si>
  <si>
    <t>喀什城建投资集团有限公司</t>
  </si>
  <si>
    <t>9165310********83P</t>
  </si>
  <si>
    <t>653****0324</t>
  </si>
  <si>
    <t>韩超</t>
  </si>
  <si>
    <t>新疆好兽医生物科技有限公司</t>
  </si>
  <si>
    <t>9165310********U3U</t>
  </si>
  <si>
    <t>653****2704</t>
  </si>
  <si>
    <t>张平</t>
  </si>
  <si>
    <t>新疆万开医疗科技有限公司</t>
  </si>
  <si>
    <t>9165310********M4W</t>
  </si>
  <si>
    <t>656****8957</t>
  </si>
  <si>
    <t>汤辰伟</t>
  </si>
  <si>
    <t>喀什康佰家药品有限公司</t>
  </si>
  <si>
    <t>9165310********C0Y</t>
  </si>
  <si>
    <t>653****3854</t>
  </si>
  <si>
    <t>段睿贞</t>
  </si>
  <si>
    <t>新疆麦德信药业有限公司喀什六分店</t>
  </si>
  <si>
    <t>9165310********D54</t>
  </si>
  <si>
    <t>653****1010</t>
  </si>
  <si>
    <t>李高涛</t>
  </si>
  <si>
    <t>喀什鑫鼎睿智能科技有限公司</t>
  </si>
  <si>
    <t>9165310********B1E</t>
  </si>
  <si>
    <t>653****7280</t>
  </si>
  <si>
    <t>张艳</t>
  </si>
  <si>
    <t>新疆腾昌网络科技有限公司</t>
  </si>
  <si>
    <t>9165310********72K</t>
  </si>
  <si>
    <t>653****0086</t>
  </si>
  <si>
    <t>桑江林</t>
  </si>
  <si>
    <t>喀什奥润建设工程有限责任公司</t>
  </si>
  <si>
    <t>9165310********362</t>
  </si>
  <si>
    <t>653****5010</t>
  </si>
  <si>
    <t>李鸣</t>
  </si>
  <si>
    <t>喀什海天机动车驾驶培训学校（有限责任公司）</t>
  </si>
  <si>
    <t>9165312********25X</t>
  </si>
  <si>
    <t>653****4233</t>
  </si>
  <si>
    <t>孙思</t>
  </si>
  <si>
    <t>喀什市聚安机动车驾驶考试服务有限责任公司第一分公司</t>
  </si>
  <si>
    <t>9165310********24J</t>
  </si>
  <si>
    <t>653****8511</t>
  </si>
  <si>
    <t>王兴华</t>
  </si>
  <si>
    <t>喀什海永汽车销售服务有限责任公司</t>
  </si>
  <si>
    <t>9165310********66P</t>
  </si>
  <si>
    <t>653****8561</t>
  </si>
  <si>
    <t>喀什海天机动车驾驶培训学校（有限责任公司）第一分公司</t>
  </si>
  <si>
    <t>9165310********F7M</t>
  </si>
  <si>
    <t>653****1189</t>
  </si>
  <si>
    <t>闫冬</t>
  </si>
  <si>
    <t>喀什海天机动车驾驶培训学校(有限责任公司)喀什市第二分公司</t>
  </si>
  <si>
    <t>9165310********43T</t>
  </si>
  <si>
    <t>653****8514</t>
  </si>
  <si>
    <t>陈欢</t>
  </si>
  <si>
    <t>喀什市聚安机动车驾驶考试服务有限责任公司</t>
  </si>
  <si>
    <t>9165310********H20</t>
  </si>
  <si>
    <t>653****9578</t>
  </si>
  <si>
    <t>韩文礼</t>
  </si>
  <si>
    <t>喀什永安机动车驾驶员培训有限责任公司</t>
  </si>
  <si>
    <t>9165310********14L</t>
  </si>
  <si>
    <t>653****6846</t>
  </si>
  <si>
    <t>柴雄</t>
  </si>
  <si>
    <t>新疆嘉功口腔医疗有限公司</t>
  </si>
  <si>
    <t>9165310********608</t>
  </si>
  <si>
    <t>653****8564</t>
  </si>
  <si>
    <t>买买提依明·阿孜</t>
  </si>
  <si>
    <t>喀什市热诚口腔医疗有限公司</t>
  </si>
  <si>
    <t>9165310********766</t>
  </si>
  <si>
    <t>卡斯木·库尔班</t>
  </si>
  <si>
    <t>新疆樱桃国际物流有限公司</t>
  </si>
  <si>
    <t>9165310********E64</t>
  </si>
  <si>
    <t>653****0619</t>
  </si>
  <si>
    <t>艾力亚森·伊敏</t>
  </si>
  <si>
    <t>喀什恒正信项目管理有限公司</t>
  </si>
  <si>
    <t>9165310********6XJ</t>
  </si>
  <si>
    <t>653****2047</t>
  </si>
  <si>
    <t>陈鹏宇</t>
  </si>
  <si>
    <t>喀什城乡建设投资有限责任公司</t>
  </si>
  <si>
    <t>9165310********T80</t>
  </si>
  <si>
    <t>656****1350</t>
  </si>
  <si>
    <t>毕磊</t>
  </si>
  <si>
    <t>喀什华亿工程项目管理有限公司</t>
  </si>
  <si>
    <t>9165310********C4N</t>
  </si>
  <si>
    <t>656****8988</t>
  </si>
  <si>
    <t>裴美玉</t>
  </si>
  <si>
    <t>喀什建设质量检测有限公司</t>
  </si>
  <si>
    <t>9165310********772</t>
  </si>
  <si>
    <t>653****2727</t>
  </si>
  <si>
    <t>桂志刚</t>
  </si>
  <si>
    <t>新疆玖晟禾企业管理有限公司</t>
  </si>
  <si>
    <t>9165310********P5Q</t>
  </si>
  <si>
    <t>653****3058</t>
  </si>
  <si>
    <t>杨旭东</t>
  </si>
  <si>
    <t>喀什鱼米禾家餐饮管理有限公司</t>
  </si>
  <si>
    <t>9165310********Y2K</t>
  </si>
  <si>
    <t>653****3076</t>
  </si>
  <si>
    <t>徐明</t>
  </si>
  <si>
    <t>喀什宇晟项目管理咨询有限责任公司</t>
  </si>
  <si>
    <t>9165310********H6D</t>
  </si>
  <si>
    <t>653****2346</t>
  </si>
  <si>
    <t>刘嘉麟</t>
  </si>
  <si>
    <t>喀什锦源水利水电工程有限责任公司</t>
  </si>
  <si>
    <t>9165310********E5Q</t>
  </si>
  <si>
    <t>653****1875</t>
  </si>
  <si>
    <t>崔新风</t>
  </si>
  <si>
    <t>新疆兴宇天成勘测规划有限公司喀什分公司</t>
  </si>
  <si>
    <t>9165310********45H</t>
  </si>
  <si>
    <t>653****1906</t>
  </si>
  <si>
    <t>张自波</t>
  </si>
  <si>
    <t>喀什冠卓财务管理咨询有限公司</t>
  </si>
  <si>
    <t>9165310********84E</t>
  </si>
  <si>
    <t>656****0674</t>
  </si>
  <si>
    <t>王聪</t>
  </si>
  <si>
    <t>新疆正源建筑劳务有限公司</t>
  </si>
  <si>
    <t>9165310********NXH</t>
  </si>
  <si>
    <t>653****6056</t>
  </si>
  <si>
    <t>张香好</t>
  </si>
  <si>
    <t>喀什通恒物业服务有限公司</t>
  </si>
  <si>
    <t>9165310********P39</t>
  </si>
  <si>
    <t>653****5927</t>
  </si>
  <si>
    <t>库尔班江·亚米古尔</t>
  </si>
  <si>
    <t>喀什永华电子有限责任公司</t>
  </si>
  <si>
    <t>9165310********69G</t>
  </si>
  <si>
    <t>653****3369</t>
  </si>
  <si>
    <t>李宪鹏</t>
  </si>
  <si>
    <t>喀什鸿伟税务师事务所有限公司</t>
  </si>
  <si>
    <t>9165310********44E</t>
  </si>
  <si>
    <t>653****7373</t>
  </si>
  <si>
    <t>唐伟</t>
  </si>
  <si>
    <t>喀什万城运输有限公司</t>
  </si>
  <si>
    <t>9165310********GXU</t>
  </si>
  <si>
    <t>653****0468</t>
  </si>
  <si>
    <t>杜钊洋</t>
  </si>
  <si>
    <t>喀什中润广告传媒有限公司</t>
  </si>
  <si>
    <t>9165310********31L</t>
  </si>
  <si>
    <t>653****9979</t>
  </si>
  <si>
    <t>罗杰</t>
  </si>
  <si>
    <t>新疆悦宏丰盛贸易有限公司</t>
  </si>
  <si>
    <t>9165310********X26</t>
  </si>
  <si>
    <t>653****1921</t>
  </si>
  <si>
    <t>罗振华</t>
  </si>
  <si>
    <t>喀什搜房房天下房产经纪有限公司</t>
  </si>
  <si>
    <t>9165310********U0F</t>
  </si>
  <si>
    <t>656****2594</t>
  </si>
  <si>
    <t>新疆建达工程项目管理有限公司</t>
  </si>
  <si>
    <t>9165310********G4U</t>
  </si>
  <si>
    <t>653****6343</t>
  </si>
  <si>
    <t>郑蓓明</t>
  </si>
  <si>
    <t>河南恒基时代建设管理有限公司新疆分公司</t>
  </si>
  <si>
    <t>9165310********72A</t>
  </si>
  <si>
    <t>653****9681</t>
  </si>
  <si>
    <t>朱传连</t>
  </si>
  <si>
    <t>喀什协和春天商务有限公司</t>
  </si>
  <si>
    <t>9165310********60A</t>
  </si>
  <si>
    <t>653****9977</t>
  </si>
  <si>
    <t>罗开强</t>
  </si>
  <si>
    <t>喀什丝路之家餐饮管理有限公司</t>
  </si>
  <si>
    <t>9165310********W96</t>
  </si>
  <si>
    <t>653****3151</t>
  </si>
  <si>
    <t>徐朋飞</t>
  </si>
  <si>
    <t>喀什市努而慷餐饮服务有限责任公司</t>
  </si>
  <si>
    <t>9165310********P0E</t>
  </si>
  <si>
    <t>653****8046</t>
  </si>
  <si>
    <t>克热木江·约麦尔江</t>
  </si>
  <si>
    <t>喀什嘉铭物业服务有限公司</t>
  </si>
  <si>
    <t>9165310********N4G</t>
  </si>
  <si>
    <t>653****2129</t>
  </si>
  <si>
    <t>喀什葛尔酒业有限责任公司</t>
  </si>
  <si>
    <t>9165310********K53</t>
  </si>
  <si>
    <t>653****7862</t>
  </si>
  <si>
    <t>吕居鸿</t>
  </si>
  <si>
    <t>喀什新村物业服务有限公司</t>
  </si>
  <si>
    <t>9165310********9XX</t>
  </si>
  <si>
    <t>653****3988</t>
  </si>
  <si>
    <t>徐从辉</t>
  </si>
  <si>
    <t>喀什友信财务咨询有限公司</t>
  </si>
  <si>
    <t>9165310********C57</t>
  </si>
  <si>
    <t>653****1698</t>
  </si>
  <si>
    <t>张静</t>
  </si>
  <si>
    <t>喀什宏翔志远通讯设备有限公司</t>
  </si>
  <si>
    <t>9165310********89E</t>
  </si>
  <si>
    <t>653****5528</t>
  </si>
  <si>
    <t>倪泽志</t>
  </si>
  <si>
    <t>新疆隆祥万泰商贸有限公司</t>
  </si>
  <si>
    <t>9165310********X0J</t>
  </si>
  <si>
    <t>653****2920</t>
  </si>
  <si>
    <t>雷丽琴</t>
  </si>
  <si>
    <t>新疆众可丰农业发展股份公司</t>
  </si>
  <si>
    <t>9165310********807</t>
  </si>
  <si>
    <t>653****6510</t>
  </si>
  <si>
    <t>王海涛</t>
  </si>
  <si>
    <t>新疆祥安消防科技有限公司</t>
  </si>
  <si>
    <t>9165310********M6B</t>
  </si>
  <si>
    <t>656****9601</t>
  </si>
  <si>
    <t>唐圣茗</t>
  </si>
  <si>
    <t>新疆盼达国际贸易有限公司</t>
  </si>
  <si>
    <t>9165310********50G</t>
  </si>
  <si>
    <t>656****4640</t>
  </si>
  <si>
    <t>朱斐冉</t>
  </si>
  <si>
    <t>喀什上善若水商贸有限责任公司</t>
  </si>
  <si>
    <t>9165310********Y3E</t>
  </si>
  <si>
    <t>656****5878</t>
  </si>
  <si>
    <t>杨庆丰</t>
  </si>
  <si>
    <t>喀什献华公路养护服务有限公司</t>
  </si>
  <si>
    <t>9165310********EX8</t>
  </si>
  <si>
    <t>653****6826</t>
  </si>
  <si>
    <t>冯玉海</t>
  </si>
  <si>
    <t>喀什锐鑫企业管理有限公司</t>
  </si>
  <si>
    <t>9165310********05B</t>
  </si>
  <si>
    <t>653****6543</t>
  </si>
  <si>
    <t>刘恭银</t>
  </si>
  <si>
    <t>喀什工投物流有限公司</t>
  </si>
  <si>
    <t>9165310********74D</t>
  </si>
  <si>
    <t>656****651</t>
  </si>
  <si>
    <t>张阿挺</t>
  </si>
  <si>
    <t>喀什商贸物流（集团）有限责任公司</t>
  </si>
  <si>
    <t>9165310********L9J</t>
  </si>
  <si>
    <t>656****0587</t>
  </si>
  <si>
    <t>喀什祺升商贸有限公司</t>
  </si>
  <si>
    <t>9165310********X2D</t>
  </si>
  <si>
    <t>653****6254</t>
  </si>
  <si>
    <t>李斌</t>
  </si>
  <si>
    <t>喀什市慧安鑫财务咨询服务有限公司</t>
  </si>
  <si>
    <t>9165310********H15</t>
  </si>
  <si>
    <t>653****6053</t>
  </si>
  <si>
    <t>刘维</t>
  </si>
  <si>
    <t>新疆泽安智能科技有限公司</t>
  </si>
  <si>
    <t>9165310********E6T</t>
  </si>
  <si>
    <t>653****0815</t>
  </si>
  <si>
    <t>马三虎</t>
  </si>
  <si>
    <t>喀什环通旧机动车交易市场有限公司</t>
  </si>
  <si>
    <t>9165310********22Q</t>
  </si>
  <si>
    <t>653****2132</t>
  </si>
  <si>
    <t>王煦婷</t>
  </si>
  <si>
    <t>喀什福桥建材有限公司</t>
  </si>
  <si>
    <t>653****9164</t>
  </si>
  <si>
    <t>阿迪力·玉苏普</t>
  </si>
  <si>
    <t>新疆金草地畜牧科技服务有限公司</t>
  </si>
  <si>
    <t>9165310********64H</t>
  </si>
  <si>
    <t>653****2277</t>
  </si>
  <si>
    <t>吐逊姑·居买</t>
  </si>
  <si>
    <t>新疆海王麦德信医药连锁有限责任公司喀什五分店</t>
  </si>
  <si>
    <t>9165310********B5Q</t>
  </si>
  <si>
    <t>653****1881</t>
  </si>
  <si>
    <t>买吾兰·木合太尔</t>
  </si>
  <si>
    <t>喀什市奥乐康大药房</t>
  </si>
  <si>
    <t>9165310********Q46</t>
  </si>
  <si>
    <t>653****3131</t>
  </si>
  <si>
    <t>新疆远方亿丰石油制品有限公司</t>
  </si>
  <si>
    <t>9165310********694</t>
  </si>
  <si>
    <t>653****7410</t>
  </si>
  <si>
    <t>陈永海</t>
  </si>
  <si>
    <t>喀什宏丰财务咨询有限公司</t>
  </si>
  <si>
    <t>9165310********U6L</t>
  </si>
  <si>
    <t>653****0182</t>
  </si>
  <si>
    <t>阿卜杜克热木·阿卜力米提</t>
  </si>
  <si>
    <t>喀什翔泰国际贸易有限公司</t>
  </si>
  <si>
    <t>9165310********27R</t>
  </si>
  <si>
    <t>孟艳</t>
  </si>
  <si>
    <t>喀什明盛燃气有限公司</t>
  </si>
  <si>
    <t>9165310********202</t>
  </si>
  <si>
    <t>李瑞娟</t>
  </si>
  <si>
    <t>喀什中程国际货运代理有限责任公司</t>
  </si>
  <si>
    <t>9165310********75B</t>
  </si>
  <si>
    <t>653****0285</t>
  </si>
  <si>
    <t>孙玉霖</t>
  </si>
  <si>
    <t>喀什尚美印刷有限公司</t>
  </si>
  <si>
    <t>9165310********N1P</t>
  </si>
  <si>
    <t>653****3700</t>
  </si>
  <si>
    <t>朱森良</t>
  </si>
  <si>
    <t>喀什市大众有限责任公司汽车修理厂</t>
  </si>
  <si>
    <t>9165310********02X</t>
  </si>
  <si>
    <t>653****0356</t>
  </si>
  <si>
    <t>魏华</t>
  </si>
  <si>
    <t>喀什壹佰艺建筑劳务有限公司</t>
  </si>
  <si>
    <t>9165310********R4Q</t>
  </si>
  <si>
    <t>653****3288</t>
  </si>
  <si>
    <t>张艺</t>
  </si>
  <si>
    <t>喀什锦源水利工程有限责任公司</t>
  </si>
  <si>
    <t>9165310********40M</t>
  </si>
  <si>
    <t>653****0073</t>
  </si>
  <si>
    <t>崔坤明</t>
  </si>
  <si>
    <t>喀什水之源工程管理咨询有限公司</t>
  </si>
  <si>
    <t>9165310********N50</t>
  </si>
  <si>
    <t>653****8535</t>
  </si>
  <si>
    <t>宋少锋</t>
  </si>
  <si>
    <t>喀什宏润租赁服务有限公司</t>
  </si>
  <si>
    <t>9165310********E76</t>
  </si>
  <si>
    <t>653****9226</t>
  </si>
  <si>
    <t>柳秀玲</t>
  </si>
  <si>
    <t>喀什联信商业管理有限公司</t>
  </si>
  <si>
    <t>9165310********74R</t>
  </si>
  <si>
    <t>653****4477</t>
  </si>
  <si>
    <t>陈蔡飞</t>
  </si>
  <si>
    <t>喀什信达物业服务有限公司</t>
  </si>
  <si>
    <t>9165310********EX2</t>
  </si>
  <si>
    <t>653****9571</t>
  </si>
  <si>
    <t>吴正为</t>
  </si>
  <si>
    <t>喀什远新商业管理有限公司</t>
  </si>
  <si>
    <t>9165310********D0J</t>
  </si>
  <si>
    <t>653****4478</t>
  </si>
  <si>
    <t>谢彬彬</t>
  </si>
  <si>
    <t>喀什新远商贸有限责任公司</t>
  </si>
  <si>
    <t>9165310********32D</t>
  </si>
  <si>
    <t>653****0063</t>
  </si>
  <si>
    <t>王永宏</t>
  </si>
  <si>
    <t>新疆菲特印刷有限公司</t>
  </si>
  <si>
    <t>9165310********35E</t>
  </si>
  <si>
    <t>653****1778</t>
  </si>
  <si>
    <t>于少娟</t>
  </si>
  <si>
    <t>新疆鼎兴电梯有限公司</t>
  </si>
  <si>
    <t>9165310********70G</t>
  </si>
  <si>
    <t>653****1546</t>
  </si>
  <si>
    <t>喀什康亿医疗器械有限公司</t>
  </si>
  <si>
    <t>9165310********04A</t>
  </si>
  <si>
    <t>653****1526</t>
  </si>
  <si>
    <t>王彦涛</t>
  </si>
  <si>
    <t>喀什古城旅游文化开发有限公司</t>
  </si>
  <si>
    <t>9165310********F68</t>
  </si>
  <si>
    <t>653****2001</t>
  </si>
  <si>
    <t>陈宇谷</t>
  </si>
  <si>
    <t>喀什疆南保安服务有限责任公司</t>
  </si>
  <si>
    <t>653****5874</t>
  </si>
  <si>
    <t>阿不都·达吾提</t>
  </si>
  <si>
    <t>中瑞诚会计师事务所（特殊普通合伙）喀什分所</t>
  </si>
  <si>
    <t>9165310********L8E</t>
  </si>
  <si>
    <t>656****0881</t>
  </si>
  <si>
    <t>叶金玲</t>
  </si>
  <si>
    <t>新疆华登汇超市有限公司</t>
  </si>
  <si>
    <t>9165310********70T</t>
  </si>
  <si>
    <t>653****6513</t>
  </si>
  <si>
    <t>董志浦</t>
  </si>
  <si>
    <t>喀什汇美嘉业商贸有限公司</t>
  </si>
  <si>
    <t>653****3638</t>
  </si>
  <si>
    <t>张天娇</t>
  </si>
  <si>
    <t>新疆八角商贸有限公司</t>
  </si>
  <si>
    <t>9165310********D2B</t>
  </si>
  <si>
    <t>653****2052</t>
  </si>
  <si>
    <t>王数</t>
  </si>
  <si>
    <t>喀什蜂鸟文化传媒有限公司</t>
  </si>
  <si>
    <t>9165310********U7Y</t>
  </si>
  <si>
    <t>656****5663</t>
  </si>
  <si>
    <t>文仙</t>
  </si>
  <si>
    <t>新疆新晖建设工程有限公司</t>
  </si>
  <si>
    <t>9165310********C5C</t>
  </si>
  <si>
    <t>653****0456</t>
  </si>
  <si>
    <t>谢辉</t>
  </si>
  <si>
    <t>新疆顺泽利水泥制品有限公司</t>
  </si>
  <si>
    <t>9165310********69B</t>
  </si>
  <si>
    <t>653****7009</t>
  </si>
  <si>
    <t>高晓斌</t>
  </si>
  <si>
    <t>新疆渊流建设工程有限公司（疏附建安合同）</t>
  </si>
  <si>
    <t>9165310********E3J</t>
  </si>
  <si>
    <t>653****4199</t>
  </si>
  <si>
    <t>张威威</t>
  </si>
  <si>
    <t>喀什徕宁酒店管理有限公司</t>
  </si>
  <si>
    <t>9165310********W5Q</t>
  </si>
  <si>
    <t>李小红</t>
  </si>
  <si>
    <t>喀什亿家超市有限公司环疆分公司</t>
  </si>
  <si>
    <t>9165310********2XJ</t>
  </si>
  <si>
    <t>653****2059</t>
  </si>
  <si>
    <t>王奇涛</t>
  </si>
  <si>
    <t>喀什深喀现代农业有限公司</t>
  </si>
  <si>
    <t>9165310********86U</t>
  </si>
  <si>
    <t>653****0201</t>
  </si>
  <si>
    <t>吕元红</t>
  </si>
  <si>
    <t>喀什宏翔装饰工程有限公司</t>
  </si>
  <si>
    <t>9165310********F42</t>
  </si>
  <si>
    <t>653****5030</t>
  </si>
  <si>
    <t>司怡</t>
  </si>
  <si>
    <t>新疆华翔机动车驾驶员培训考试服务有限责任公司</t>
  </si>
  <si>
    <t>9165312********N8M</t>
  </si>
  <si>
    <t>653****3963</t>
  </si>
  <si>
    <t>赵明东</t>
  </si>
  <si>
    <t>新疆伍拾陆朵花家政服务有限公司</t>
  </si>
  <si>
    <t>9165310********79C</t>
  </si>
  <si>
    <t>653****8249</t>
  </si>
  <si>
    <t>买然古丽·阿不都拉</t>
  </si>
  <si>
    <t>喀什志向人力资源服务有限公司</t>
  </si>
  <si>
    <t>9165310********C35</t>
  </si>
  <si>
    <t>653****5956</t>
  </si>
  <si>
    <t>阿布拉·买买提艾力</t>
  </si>
  <si>
    <t>喀什市歌雅艺术培训有限公司</t>
  </si>
  <si>
    <t>9165310********455</t>
  </si>
  <si>
    <t>656****4953</t>
  </si>
  <si>
    <t>新疆蓉星城物业有限公司</t>
  </si>
  <si>
    <t>9165310********110</t>
  </si>
  <si>
    <t>653****5115</t>
  </si>
  <si>
    <t>宋蓉</t>
  </si>
  <si>
    <t>喀什新丝路酒店管理有限责任公司</t>
  </si>
  <si>
    <t>9165310********YXA</t>
  </si>
  <si>
    <t>653****8673</t>
  </si>
  <si>
    <t>杨强</t>
  </si>
  <si>
    <t>喀什汇诺源商贸有限公司</t>
  </si>
  <si>
    <t>9165310********E74</t>
  </si>
  <si>
    <t>653****7602</t>
  </si>
  <si>
    <t>王合印</t>
  </si>
  <si>
    <t>喀什博拓商贸有限公司</t>
  </si>
  <si>
    <t>9165310********E0C</t>
  </si>
  <si>
    <t>653****3608</t>
  </si>
  <si>
    <t>蒋雪雁</t>
  </si>
  <si>
    <t>新疆华洋信息技术有限公司</t>
  </si>
  <si>
    <t>9165310********A66</t>
  </si>
  <si>
    <t>653****3607</t>
  </si>
  <si>
    <t>肖屏</t>
  </si>
  <si>
    <t>新疆亿莱商贸有限公司</t>
  </si>
  <si>
    <t>9165310********1XH</t>
  </si>
  <si>
    <t>653****9832</t>
  </si>
  <si>
    <t>李伟豪</t>
  </si>
  <si>
    <t>喀什盈悦财务咨询有限公司</t>
  </si>
  <si>
    <t>9165310********UXJ</t>
  </si>
  <si>
    <t>653****2100</t>
  </si>
  <si>
    <t>胡小燕</t>
  </si>
  <si>
    <t>喀什逍遥西域国际旅行社有限公司</t>
  </si>
  <si>
    <t>9165310********R2W</t>
  </si>
  <si>
    <t>653****0756</t>
  </si>
  <si>
    <t>白银峰</t>
  </si>
  <si>
    <t>喀什顺安运输服务有限公司</t>
  </si>
  <si>
    <t>9165310********A31</t>
  </si>
  <si>
    <t>653****5012</t>
  </si>
  <si>
    <t>张伟</t>
  </si>
  <si>
    <t>喀什市诚运机动车驾驶培训有限公司</t>
  </si>
  <si>
    <t>9165310********U0Y</t>
  </si>
  <si>
    <t>653****1014</t>
  </si>
  <si>
    <t>麦麦提牙生·米吉提</t>
  </si>
  <si>
    <t>喀什欢喜岛运营管理有限公司</t>
  </si>
  <si>
    <t>9165310********J1X</t>
  </si>
  <si>
    <t>653****4253</t>
  </si>
  <si>
    <t>姬琪</t>
  </si>
  <si>
    <t>喀什美时美景国际旅行社有限公司</t>
  </si>
  <si>
    <t>9165310********Q2Y</t>
  </si>
  <si>
    <t>653****1738</t>
  </si>
  <si>
    <t>刘萧</t>
  </si>
  <si>
    <t>凯创嘉业（新疆）投资开发集团有限公司</t>
  </si>
  <si>
    <t>9165310********184</t>
  </si>
  <si>
    <t>653****6045</t>
  </si>
  <si>
    <t>任家凯</t>
  </si>
  <si>
    <t>新疆凯创嘉业文化旅游产业有限公司</t>
  </si>
  <si>
    <t>9165310********494</t>
  </si>
  <si>
    <t>653****7036</t>
  </si>
  <si>
    <t>三信建设咨询集团有限公司喀什分公司</t>
  </si>
  <si>
    <t>9165900********29Q</t>
  </si>
  <si>
    <t>653****5576</t>
  </si>
  <si>
    <t>罗依胜</t>
  </si>
  <si>
    <t>新疆金贝来财税咨询有限公司</t>
  </si>
  <si>
    <t>9165310********17M</t>
  </si>
  <si>
    <t>653****89759</t>
  </si>
  <si>
    <t>董春来</t>
  </si>
  <si>
    <t>新疆广瑞天诚项目管理咨询有限公司</t>
  </si>
  <si>
    <t>9165310********97H</t>
  </si>
  <si>
    <t>653****2977</t>
  </si>
  <si>
    <t>黄东</t>
  </si>
  <si>
    <t>喀什鼎恒祥盛商贸有限公司</t>
  </si>
  <si>
    <t>9165310********7XC</t>
  </si>
  <si>
    <t>653****2033</t>
  </si>
  <si>
    <t>李玉玲</t>
  </si>
  <si>
    <t>喀什中泓国际货运代理有限公司</t>
  </si>
  <si>
    <t>9165310********46B</t>
  </si>
  <si>
    <t>653****9280</t>
  </si>
  <si>
    <t>樊非凡</t>
  </si>
  <si>
    <t>喀什凯创嘉业商贸有限公司</t>
  </si>
  <si>
    <t>9165310********Q80</t>
  </si>
  <si>
    <t>653****4164</t>
  </si>
  <si>
    <t>新疆凯创嘉业科技有限公司</t>
  </si>
  <si>
    <t>9165310********08Y</t>
  </si>
  <si>
    <t>653****4178</t>
  </si>
  <si>
    <t>喀什万博医疗科技有限公司</t>
  </si>
  <si>
    <t>9165310********152</t>
  </si>
  <si>
    <t>653****9329</t>
  </si>
  <si>
    <t>蒋佳茹</t>
  </si>
  <si>
    <t>新疆鑫君泰商贸有限公司</t>
  </si>
  <si>
    <t>9165310********J1Q</t>
  </si>
  <si>
    <t>653****9544</t>
  </si>
  <si>
    <t>张振军</t>
  </si>
  <si>
    <t>喀什创博商贸有限责任公司</t>
  </si>
  <si>
    <t>9165310********58T</t>
  </si>
  <si>
    <t>653****0164</t>
  </si>
  <si>
    <t>吕盘宏</t>
  </si>
  <si>
    <t>喀什途顺机动车检测服务有限公司</t>
  </si>
  <si>
    <t>653****2245</t>
  </si>
  <si>
    <t>王劲松</t>
  </si>
  <si>
    <t>喀什宏大机动车驾驶员培训有限公司</t>
  </si>
  <si>
    <t>9165310********837</t>
  </si>
  <si>
    <t>653****1601</t>
  </si>
  <si>
    <t>艾散江·吐尔孙</t>
  </si>
  <si>
    <t>新疆极创云信息科技有限公司</t>
  </si>
  <si>
    <t>9165310********C27</t>
  </si>
  <si>
    <t>653****3557</t>
  </si>
  <si>
    <t>火辉珍</t>
  </si>
  <si>
    <t>喀什金陆实业发展有限公司</t>
  </si>
  <si>
    <t>9165310********714</t>
  </si>
  <si>
    <t>653****5581</t>
  </si>
  <si>
    <t>潘宗健</t>
  </si>
  <si>
    <t>新疆驰远天合中辰房地产土地资产评估有限公司喀什分公司</t>
  </si>
  <si>
    <t>9165310********11E</t>
  </si>
  <si>
    <t>653****3987</t>
  </si>
  <si>
    <t>水雪</t>
  </si>
  <si>
    <t>新疆铭锋伟业建材有限公司</t>
  </si>
  <si>
    <t>9165310********G9B</t>
  </si>
  <si>
    <t>653****2510</t>
  </si>
  <si>
    <t>何汉伟</t>
  </si>
  <si>
    <t>喀什万鑫商贸有限责任公司</t>
  </si>
  <si>
    <t>9165310********51R</t>
  </si>
  <si>
    <t>653****7208</t>
  </si>
  <si>
    <t>宁继峰</t>
  </si>
  <si>
    <t>新疆丝路山水广告装饰传媒有限公司</t>
  </si>
  <si>
    <t>9165310********R1B</t>
  </si>
  <si>
    <t>653****4950</t>
  </si>
  <si>
    <t>谢新民</t>
  </si>
  <si>
    <t>新疆弘毅智能信息技术服务有限公司</t>
  </si>
  <si>
    <t>9165310********76R</t>
  </si>
  <si>
    <t>653****4814</t>
  </si>
  <si>
    <t>刘丹丹</t>
  </si>
  <si>
    <t>新疆金翔泰商贸有限公司</t>
  </si>
  <si>
    <t>9165310********90F</t>
  </si>
  <si>
    <t>653****9321</t>
  </si>
  <si>
    <t>麦麦提明·台外库</t>
  </si>
  <si>
    <t>喀什益群眼镜连锁有限责任公司</t>
  </si>
  <si>
    <t>9165310********62Q</t>
  </si>
  <si>
    <t>653****2712</t>
  </si>
  <si>
    <t>李轶群</t>
  </si>
  <si>
    <t>新疆泽煜航项目管理有限公司</t>
  </si>
  <si>
    <t>9165310********B0P</t>
  </si>
  <si>
    <t>653****9207</t>
  </si>
  <si>
    <t>叶豪飞</t>
  </si>
  <si>
    <t>喀什弘峻商贸有限公司</t>
  </si>
  <si>
    <t>9165310********67C</t>
  </si>
  <si>
    <t>653****5450</t>
  </si>
  <si>
    <t>刘虎</t>
  </si>
  <si>
    <t>喀什古镇中医医院有限公司</t>
  </si>
  <si>
    <t>9165310********D1R</t>
  </si>
  <si>
    <t>653****2041</t>
  </si>
  <si>
    <t>阿迪力江·玉素甫</t>
  </si>
  <si>
    <t>喀什市金龙商贸有限公司</t>
  </si>
  <si>
    <t>9165310********905</t>
  </si>
  <si>
    <t>653****8457</t>
  </si>
  <si>
    <t>周联成</t>
  </si>
  <si>
    <t>喀什亦阳商贸有限公司</t>
  </si>
  <si>
    <t>9165310********117</t>
  </si>
  <si>
    <t>653****8781</t>
  </si>
  <si>
    <t>范其桂</t>
  </si>
  <si>
    <t>喀什达瓦医院有限公司</t>
  </si>
  <si>
    <t>9165310********P8J</t>
  </si>
  <si>
    <t>653****7406</t>
  </si>
  <si>
    <t>阿卜力米提·亚森</t>
  </si>
  <si>
    <t>喀什英艾兰商贸有限责任公司</t>
  </si>
  <si>
    <t>9165310********T4J</t>
  </si>
  <si>
    <t>653****4833</t>
  </si>
  <si>
    <t>艾木热拉·木扎帕</t>
  </si>
  <si>
    <t>新疆天盛土地房地产评估测绘有限公司喀什分公司</t>
  </si>
  <si>
    <t>9165310********44D</t>
  </si>
  <si>
    <t>653****3829</t>
  </si>
  <si>
    <t>王凯</t>
  </si>
  <si>
    <t>喀什富尔康房地产开发有限责任公司</t>
  </si>
  <si>
    <t>9165310********00A</t>
  </si>
  <si>
    <t>653****6508</t>
  </si>
  <si>
    <t>吐合塔吉木·买买提民</t>
  </si>
  <si>
    <t>喀什新晨光房地产有限责任公司</t>
  </si>
  <si>
    <t>9165310********46L</t>
  </si>
  <si>
    <t>653****0759</t>
  </si>
  <si>
    <t>买买吐尔逊·祖农</t>
  </si>
  <si>
    <t>喀什市百佳家电广场有限公司</t>
  </si>
  <si>
    <t>9165310********6X7</t>
  </si>
  <si>
    <t>653****3246</t>
  </si>
  <si>
    <t>陈炎坤</t>
  </si>
  <si>
    <t>喀什益德物业管理有限公司</t>
  </si>
  <si>
    <t>9165310********Y3R</t>
  </si>
  <si>
    <t>656****3727</t>
  </si>
  <si>
    <t>赵志浩</t>
  </si>
  <si>
    <t>新疆喀发消防检测服务有限公司</t>
  </si>
  <si>
    <t>9165310********38D</t>
  </si>
  <si>
    <t>653****9825</t>
  </si>
  <si>
    <t>牛金涛</t>
  </si>
  <si>
    <t>喀什初新广告传媒有限责任公司</t>
  </si>
  <si>
    <t>9165310********R61</t>
  </si>
  <si>
    <t>653****99571</t>
  </si>
  <si>
    <t>王志鹏</t>
  </si>
  <si>
    <t>喀什医嘉动物医院有限公司</t>
  </si>
  <si>
    <t>9165310********51P</t>
  </si>
  <si>
    <t>653****0480</t>
  </si>
  <si>
    <t>姬鹏理</t>
  </si>
  <si>
    <t>喀什高陈企业咨询服务有限公司</t>
  </si>
  <si>
    <t>656****6485</t>
  </si>
  <si>
    <t>高月</t>
  </si>
  <si>
    <t>喀什揽志企业管理有限公司</t>
  </si>
  <si>
    <t>9165310********19X</t>
  </si>
  <si>
    <t>653****4006</t>
  </si>
  <si>
    <t>郭丹丹</t>
  </si>
  <si>
    <t>喀什嘉禾建筑工程有限公司</t>
  </si>
  <si>
    <t>9165310********65Y</t>
  </si>
  <si>
    <t>653****0663</t>
  </si>
  <si>
    <t>向洋志</t>
  </si>
  <si>
    <t>喀什人和企业管理咨询有限公司</t>
  </si>
  <si>
    <t>9165310********19C</t>
  </si>
  <si>
    <t>653****7837</t>
  </si>
  <si>
    <t>王挺</t>
  </si>
  <si>
    <t>新疆通用机电工程有限公司</t>
  </si>
  <si>
    <t>9165310********E7R</t>
  </si>
  <si>
    <t>653****1993</t>
  </si>
  <si>
    <t>王刚</t>
  </si>
  <si>
    <t>喀什市瑞创安全咨询服务有限公司</t>
  </si>
  <si>
    <t>9165310********R5H</t>
  </si>
  <si>
    <t>653****1043</t>
  </si>
  <si>
    <t>苏红桃</t>
  </si>
  <si>
    <t>喀什奥祥汽车销售有限公司</t>
  </si>
  <si>
    <t>9165310********411</t>
  </si>
  <si>
    <t>653****9051</t>
  </si>
  <si>
    <t>曹辉</t>
  </si>
  <si>
    <t>喀什金隅建设工程有限公司</t>
  </si>
  <si>
    <t>9165310********093</t>
  </si>
  <si>
    <t>653****2477</t>
  </si>
  <si>
    <t>许仲民</t>
  </si>
  <si>
    <t>喀什爱家超市有限公司</t>
  </si>
  <si>
    <t>9165310********76N</t>
  </si>
  <si>
    <t>安大全</t>
  </si>
  <si>
    <t>喀什盛世伟创信息技术有限公司</t>
  </si>
  <si>
    <t>9165310********K34</t>
  </si>
  <si>
    <t>653****2255</t>
  </si>
  <si>
    <t>沈世云</t>
  </si>
  <si>
    <t>新疆远方光大投资有限责任公司</t>
  </si>
  <si>
    <t>9165310********42L</t>
  </si>
  <si>
    <t>653****5862</t>
  </si>
  <si>
    <t>吴元虎</t>
  </si>
  <si>
    <t>喀什远方实业发展有限责任公司</t>
  </si>
  <si>
    <t>9165310********58F</t>
  </si>
  <si>
    <t>653****5446</t>
  </si>
  <si>
    <t>王涛</t>
  </si>
  <si>
    <t>新疆帅恒建材安装有限公司</t>
  </si>
  <si>
    <t>9165310********G99</t>
  </si>
  <si>
    <t>656****1329</t>
  </si>
  <si>
    <t>刘三明</t>
  </si>
  <si>
    <t>新疆万盛工程项目管理咨询有限公司</t>
  </si>
  <si>
    <t>9165310********L8J</t>
  </si>
  <si>
    <t>653****5511</t>
  </si>
  <si>
    <t>喀什原新建材有限责任公司</t>
  </si>
  <si>
    <t>9165310********169</t>
  </si>
  <si>
    <t>653****4857</t>
  </si>
  <si>
    <t>曹新勇</t>
  </si>
  <si>
    <t>新疆曼康丽大健康管理有限公司</t>
  </si>
  <si>
    <t>9165310********R2N</t>
  </si>
  <si>
    <t>653****7159</t>
  </si>
  <si>
    <t>丁艺珊</t>
  </si>
  <si>
    <t>喀什新启光金属制品有限公司</t>
  </si>
  <si>
    <t>9165310********F2R</t>
  </si>
  <si>
    <t>653****5591</t>
  </si>
  <si>
    <t>王万里</t>
  </si>
  <si>
    <t>喀什海川广告装饰有限公司</t>
  </si>
  <si>
    <t>9165310********09B</t>
  </si>
  <si>
    <t>653****9582</t>
  </si>
  <si>
    <t>张杰</t>
  </si>
  <si>
    <t>喀什家乐田家房地产经纪有限公司</t>
  </si>
  <si>
    <t>9165310********803</t>
  </si>
  <si>
    <t>吕生凯</t>
  </si>
  <si>
    <t>喀什市义武体育培训有限公司</t>
  </si>
  <si>
    <t>9165310********61J</t>
  </si>
  <si>
    <t>653****4787</t>
  </si>
  <si>
    <t>石忠波</t>
  </si>
  <si>
    <t>喀什鼎瑞祥商贸有限公司</t>
  </si>
  <si>
    <t>9165310********H5M</t>
  </si>
  <si>
    <t>653****9086</t>
  </si>
  <si>
    <t>云海波</t>
  </si>
  <si>
    <t>喀什顺能建材有限公司</t>
  </si>
  <si>
    <t>9165310********G4D</t>
  </si>
  <si>
    <t>653****7048</t>
  </si>
  <si>
    <t>王茗功</t>
  </si>
  <si>
    <t>喀什喀域盛世运营管理有限公司</t>
  </si>
  <si>
    <t>9165310********U8K</t>
  </si>
  <si>
    <t>653****9819</t>
  </si>
  <si>
    <t>赵秀娟</t>
  </si>
  <si>
    <t>喀什印象国际旅行社有限责任公司</t>
  </si>
  <si>
    <t>653****3344</t>
  </si>
  <si>
    <t>李明</t>
  </si>
  <si>
    <t>新疆喀什噶尔旅游股份有限公司</t>
  </si>
  <si>
    <t>9165310********52X</t>
  </si>
  <si>
    <t>653****9534</t>
  </si>
  <si>
    <t>张秀丽</t>
  </si>
  <si>
    <t>喀什华安安全技术服务中心（有限公司）</t>
  </si>
  <si>
    <t>9165310********43Y</t>
  </si>
  <si>
    <t>653****3360</t>
  </si>
  <si>
    <t>徐杜伟</t>
  </si>
  <si>
    <t>新疆海德电梯有限公司</t>
  </si>
  <si>
    <t>9165310********39D</t>
  </si>
  <si>
    <t>653****4372</t>
  </si>
  <si>
    <t>张海华</t>
  </si>
  <si>
    <t>喀什新润佳物业管理有限公司</t>
  </si>
  <si>
    <t>9165310********092</t>
  </si>
  <si>
    <t>653****4867</t>
  </si>
  <si>
    <t>薛松</t>
  </si>
  <si>
    <t>新疆盛唐龙运汽车销售服务有限公司</t>
  </si>
  <si>
    <t>9165310********97E</t>
  </si>
  <si>
    <t>653****7478</t>
  </si>
  <si>
    <t>武新东</t>
  </si>
  <si>
    <t>新疆汇智优招项目管理有限公司喀什市分公司</t>
  </si>
  <si>
    <t>9165310********U4E</t>
  </si>
  <si>
    <t>653****9669</t>
  </si>
  <si>
    <t>王宇轩</t>
  </si>
  <si>
    <t>喀什新知青商贸有限公司</t>
  </si>
  <si>
    <t>9165310********N9F</t>
  </si>
  <si>
    <t>653****1572</t>
  </si>
  <si>
    <t>杨淑华</t>
  </si>
  <si>
    <t>喀什明志建设工程项目管理有限公司</t>
  </si>
  <si>
    <t>9165310********36A</t>
  </si>
  <si>
    <t>653****2254</t>
  </si>
  <si>
    <t>曹艳霜</t>
  </si>
  <si>
    <t>喀什富邦财务咨询有限公司</t>
  </si>
  <si>
    <t>9165310********C2L</t>
  </si>
  <si>
    <t>653****0971</t>
  </si>
  <si>
    <t>彭越婷</t>
  </si>
  <si>
    <t>喀什东越通信网络科技有限公司</t>
  </si>
  <si>
    <t>653****0052</t>
  </si>
  <si>
    <t>陈凤花</t>
  </si>
  <si>
    <t>新疆煜林装饰装修工程有限公司</t>
  </si>
  <si>
    <t>9165310********XXE</t>
  </si>
  <si>
    <t>653****2324</t>
  </si>
  <si>
    <t>庞兴燕</t>
  </si>
  <si>
    <t>新疆海纳百味餐饮服务有限公司</t>
  </si>
  <si>
    <t>9165310********HXN</t>
  </si>
  <si>
    <t>653****3946</t>
  </si>
  <si>
    <t>苟亚强</t>
  </si>
  <si>
    <t>喀什壹号联合商贸有限公司</t>
  </si>
  <si>
    <t>9165310********X2M</t>
  </si>
  <si>
    <t>653****1373</t>
  </si>
  <si>
    <t>赵娣</t>
  </si>
  <si>
    <t>新疆春宇浩诚建筑劳务有限公司</t>
  </si>
  <si>
    <t>9165310********49X</t>
  </si>
  <si>
    <t>653****5582</t>
  </si>
  <si>
    <t>文春生</t>
  </si>
  <si>
    <t>喀什友好汇龙汽车销售服务有限公司</t>
  </si>
  <si>
    <t>9165310********H3J</t>
  </si>
  <si>
    <t>653****8890</t>
  </si>
  <si>
    <t>刘梦龙</t>
  </si>
  <si>
    <t>新疆甲鼎泰诚工程项目管理有限公司喀什分公司</t>
  </si>
  <si>
    <t>9165310********MX0</t>
  </si>
  <si>
    <t>653****6836</t>
  </si>
  <si>
    <t>李杰</t>
  </si>
  <si>
    <t>喀什文化旅游投资（集团）有限责任公司</t>
  </si>
  <si>
    <t>9165310********P5K</t>
  </si>
  <si>
    <t>656****0673</t>
  </si>
  <si>
    <t>俞兆文</t>
  </si>
  <si>
    <t>喀什众合共创财务管理咨询有限公司</t>
  </si>
  <si>
    <t>9165310********K8B</t>
  </si>
  <si>
    <t>653****9346</t>
  </si>
  <si>
    <t>闫晓燕</t>
  </si>
  <si>
    <t>喀什共好财务咨询有限公司</t>
  </si>
  <si>
    <t>9165310********D6T</t>
  </si>
  <si>
    <t>656****5929</t>
  </si>
  <si>
    <t>新疆万士和项目管理有限公司</t>
  </si>
  <si>
    <t>9165310********P77</t>
  </si>
  <si>
    <t>653****8303</t>
  </si>
  <si>
    <t>郭桂英</t>
  </si>
  <si>
    <t>喀什鑫京驰汽车销售服务有限公司</t>
  </si>
  <si>
    <t>9165310********W8Y</t>
  </si>
  <si>
    <t>653****8744</t>
  </si>
  <si>
    <t>中国电信股份有限公司喀什分公司</t>
  </si>
  <si>
    <t>9165310********119</t>
  </si>
  <si>
    <t>653****34871</t>
  </si>
  <si>
    <t>杨益</t>
  </si>
  <si>
    <t>喀什市润丰小额贷款有限责任公司</t>
  </si>
  <si>
    <t>9165310********77F</t>
  </si>
  <si>
    <t>653****93923</t>
  </si>
  <si>
    <t>贺菲</t>
  </si>
  <si>
    <t>新疆永盛胜达电梯有限公司</t>
  </si>
  <si>
    <t>9165310********99A</t>
  </si>
  <si>
    <t>653****3887</t>
  </si>
  <si>
    <t>刘丙轩</t>
  </si>
  <si>
    <t>喀什利民医药零售连锁有限公司</t>
  </si>
  <si>
    <t>9165310********63Q</t>
  </si>
  <si>
    <t>653****3621</t>
  </si>
  <si>
    <t>麦麦提艾力·依米提</t>
  </si>
  <si>
    <t>新疆普惠健康体检中心有限责任公司喀什市普惠体检中心</t>
  </si>
  <si>
    <t>9165310********679</t>
  </si>
  <si>
    <t>653****1201</t>
  </si>
  <si>
    <t>王江</t>
  </si>
  <si>
    <t>喀什馨佑母婴托育服务有限责任公司</t>
  </si>
  <si>
    <t>9165310********7XR</t>
  </si>
  <si>
    <t>653****9391</t>
  </si>
  <si>
    <t>王雅馨</t>
  </si>
  <si>
    <t>喀什彼乐维工贸有限公司</t>
  </si>
  <si>
    <t>9165310********56F</t>
  </si>
  <si>
    <t>653****6354</t>
  </si>
  <si>
    <t>单新田</t>
  </si>
  <si>
    <t>吉林省安全生产检测检验股份有限公司新疆分公司</t>
  </si>
  <si>
    <t>9165310********LXD</t>
  </si>
  <si>
    <t>656****0892</t>
  </si>
  <si>
    <t>毛新</t>
  </si>
  <si>
    <t>新疆华拓信远工程造价管理有限公司喀什分公司</t>
  </si>
  <si>
    <t>9165310********H0C</t>
  </si>
  <si>
    <t>656****0662</t>
  </si>
  <si>
    <t>张永涛</t>
  </si>
  <si>
    <t>喀什鑫萱乐餐饮管理有限公司</t>
  </si>
  <si>
    <t>9165310********X2L</t>
  </si>
  <si>
    <t>660****0017</t>
  </si>
  <si>
    <t>王岩</t>
  </si>
  <si>
    <t>新疆三源众力送变电工程有限公司喀什分公司</t>
  </si>
  <si>
    <t>9165310********TXY</t>
  </si>
  <si>
    <t>653****9928</t>
  </si>
  <si>
    <t>王鹏</t>
  </si>
  <si>
    <t>喀什骏腾建筑材料有限公司</t>
  </si>
  <si>
    <t>9165310********T1R</t>
  </si>
  <si>
    <t>653****9633</t>
  </si>
  <si>
    <t>马樱容</t>
  </si>
  <si>
    <t>新疆弘创建设项目管理咨询有限公司</t>
  </si>
  <si>
    <t>9165310********G30</t>
  </si>
  <si>
    <t>653****9360</t>
  </si>
  <si>
    <t>谢静静</t>
  </si>
  <si>
    <t>新疆德亿鑫商贸有限公司</t>
  </si>
  <si>
    <t>9165310********C5B</t>
  </si>
  <si>
    <t>653****4912</t>
  </si>
  <si>
    <t>师丽</t>
  </si>
  <si>
    <t>新疆彩光机械设备租赁有限公司</t>
  </si>
  <si>
    <t>9165310********B0Y</t>
  </si>
  <si>
    <t>653****3105</t>
  </si>
  <si>
    <t>付刚</t>
  </si>
  <si>
    <t>新疆众驰信息技术有限公司</t>
  </si>
  <si>
    <t>9165310********J4L</t>
  </si>
  <si>
    <t>653****9083</t>
  </si>
  <si>
    <t>王爱平</t>
  </si>
  <si>
    <t>新疆科龙建设工程有限公司</t>
  </si>
  <si>
    <t>9165310********8XJ</t>
  </si>
  <si>
    <t>653****0660</t>
  </si>
  <si>
    <t>高建军</t>
  </si>
  <si>
    <t>新疆辉诺电力建设有限公司</t>
  </si>
  <si>
    <t>9165310********367</t>
  </si>
  <si>
    <t>656****2888</t>
  </si>
  <si>
    <t>马云</t>
  </si>
  <si>
    <t>喀什新开电气科技有限公司</t>
  </si>
  <si>
    <t>9165310********R2B</t>
  </si>
  <si>
    <t>656****5962</t>
  </si>
  <si>
    <t>王伟</t>
  </si>
  <si>
    <t>新疆沅嘉国际贸易有限公司</t>
  </si>
  <si>
    <t>9165310********PXJ</t>
  </si>
  <si>
    <t>653****3834</t>
  </si>
  <si>
    <t>姜孝磊</t>
  </si>
  <si>
    <t>喀什惠生堂大药房医药连锁有限责任公司</t>
  </si>
  <si>
    <t>656****9476</t>
  </si>
  <si>
    <t>李微</t>
  </si>
  <si>
    <t>喀什市公交出租车有限公司</t>
  </si>
  <si>
    <t>9165310********02Q</t>
  </si>
  <si>
    <t>653****1537</t>
  </si>
  <si>
    <t>赵兴财</t>
  </si>
  <si>
    <t>新疆远方洲际酒店管理有限公司</t>
  </si>
  <si>
    <t>9165310********669</t>
  </si>
  <si>
    <t>653****5470</t>
  </si>
  <si>
    <t>王欣</t>
  </si>
  <si>
    <t>喀什新合作大唐国际物流有限公司</t>
  </si>
  <si>
    <t>9165310********38U</t>
  </si>
  <si>
    <t>653****0065</t>
  </si>
  <si>
    <t>李冀川</t>
  </si>
  <si>
    <t>喀什远方国际物流港有限责任公司</t>
  </si>
  <si>
    <t>9165310********33X</t>
  </si>
  <si>
    <t>653****2170</t>
  </si>
  <si>
    <t>郑晓峰</t>
  </si>
  <si>
    <t>新疆远方公路港有限公司</t>
  </si>
  <si>
    <t>9165310********911</t>
  </si>
  <si>
    <t>653****4149</t>
  </si>
  <si>
    <t>新疆远方洲际酒店管理有限公司远方客栈分公司</t>
  </si>
  <si>
    <t>9165310********T8X</t>
  </si>
  <si>
    <t>653****7921</t>
  </si>
  <si>
    <t>王秀春</t>
  </si>
  <si>
    <t>新疆钻卡网络科技有限公司</t>
  </si>
  <si>
    <t>9165310********319</t>
  </si>
  <si>
    <t>653****0727</t>
  </si>
  <si>
    <t>阿力甫江·吾拉木</t>
  </si>
  <si>
    <t>新疆金铃铛企业管理咨询有限公司</t>
  </si>
  <si>
    <t>9165310********W11</t>
  </si>
  <si>
    <t>653****4618</t>
  </si>
  <si>
    <t>艾科拜尔·麦麦提敏</t>
  </si>
  <si>
    <t>喀什精能商贸有限公司</t>
  </si>
  <si>
    <t>9165310********F4W</t>
  </si>
  <si>
    <t>653****3665</t>
  </si>
  <si>
    <t>伊马木艾山·祖农</t>
  </si>
  <si>
    <t>喀什市同汇人力资源服务有限公司</t>
  </si>
  <si>
    <t>9165310********6XX</t>
  </si>
  <si>
    <t>653****2907</t>
  </si>
  <si>
    <t>万博文</t>
  </si>
  <si>
    <t>新疆丝路永信建设工程项目管理咨询有限责任公司</t>
  </si>
  <si>
    <t>9165310********44A</t>
  </si>
  <si>
    <t>653****3852</t>
  </si>
  <si>
    <t>胡凯</t>
  </si>
  <si>
    <t>喀什创诚汽车销售服务有限公司</t>
  </si>
  <si>
    <t>9165310********M2G</t>
  </si>
  <si>
    <t>653****5507</t>
  </si>
  <si>
    <t>唐新川</t>
  </si>
  <si>
    <t>喀什百贤堂医院有限公司</t>
  </si>
  <si>
    <t>9165310********X9B</t>
  </si>
  <si>
    <t>653****0083</t>
  </si>
  <si>
    <t>布帕提木·喀斯木</t>
  </si>
  <si>
    <t>新疆古城建设工程有限公司</t>
  </si>
  <si>
    <t>9165310********159</t>
  </si>
  <si>
    <t>653****6344</t>
  </si>
  <si>
    <t>牙库甫江·喀斯木</t>
  </si>
  <si>
    <t>新疆古城房地产开发有限公司</t>
  </si>
  <si>
    <t>9165310********144</t>
  </si>
  <si>
    <t>653****4132</t>
  </si>
  <si>
    <t>吐逊江·喀斯木</t>
  </si>
  <si>
    <t>喀什小智财税服务有限公司</t>
  </si>
  <si>
    <t>9165310********M56</t>
  </si>
  <si>
    <t>653****8269</t>
  </si>
  <si>
    <t>黄海林</t>
  </si>
  <si>
    <t>喀什德旺嘉商贸有限公司</t>
  </si>
  <si>
    <t>9165310********U0C</t>
  </si>
  <si>
    <t>653****5934</t>
  </si>
  <si>
    <t>张薛雪</t>
  </si>
  <si>
    <t>喀什诚鑫通讯服务有限公司</t>
  </si>
  <si>
    <t>9165310********77E</t>
  </si>
  <si>
    <t>653****9956</t>
  </si>
  <si>
    <t>黄钰青</t>
  </si>
  <si>
    <t>新疆九瑞消防技术服务有限公司</t>
  </si>
  <si>
    <t>9165310********K25</t>
  </si>
  <si>
    <t>653****8537</t>
  </si>
  <si>
    <t>徐世群</t>
  </si>
  <si>
    <t>喀什玉诚通讯信息服务有限公司</t>
  </si>
  <si>
    <t>9165310********61Q</t>
  </si>
  <si>
    <t>653****1634</t>
  </si>
  <si>
    <t>天宇工程检测喀什有限公司</t>
  </si>
  <si>
    <t>9165310********C8T</t>
  </si>
  <si>
    <t>653****0568</t>
  </si>
  <si>
    <t>新疆冠昂商贸有限公司</t>
  </si>
  <si>
    <t>9165310********YX8</t>
  </si>
  <si>
    <t>653****9262</t>
  </si>
  <si>
    <t>杨磊</t>
  </si>
  <si>
    <t>新疆新加亿商贸有限公司</t>
  </si>
  <si>
    <t>9165310********D79</t>
  </si>
  <si>
    <t>653****6512</t>
  </si>
  <si>
    <t>陈华军</t>
  </si>
  <si>
    <t>新疆丝路景晟信息科技服务有限公司</t>
  </si>
  <si>
    <t>9165310********Q11</t>
  </si>
  <si>
    <t>653****4935</t>
  </si>
  <si>
    <t>江卫虹</t>
  </si>
  <si>
    <t>新疆文传四海文化传播有限公司</t>
  </si>
  <si>
    <t>9165310********16W</t>
  </si>
  <si>
    <t>陈念慈</t>
  </si>
  <si>
    <t>喀什众益财税服务有限公司</t>
  </si>
  <si>
    <t>9165310********94W</t>
  </si>
  <si>
    <t>653****3299</t>
  </si>
  <si>
    <t>热米拉·托乎提</t>
  </si>
  <si>
    <t>新疆白迪努尔商贸有限公司</t>
  </si>
  <si>
    <t>9165310********946</t>
  </si>
  <si>
    <t>653****6800</t>
  </si>
  <si>
    <t>吾热也提·艾合麦提</t>
  </si>
  <si>
    <t>喀什新骄阳五金建材销售有限公司</t>
  </si>
  <si>
    <t>9165310********W6W</t>
  </si>
  <si>
    <t>653****8087</t>
  </si>
  <si>
    <t>艾合买江·努尔</t>
  </si>
  <si>
    <t>喀什市恩佰倍幼儿园有限公司</t>
  </si>
  <si>
    <t>9165310********37D</t>
  </si>
  <si>
    <t>653****6565</t>
  </si>
  <si>
    <t>李圆圆</t>
  </si>
  <si>
    <t>喀什顺民建筑安装工程有限责任公司</t>
  </si>
  <si>
    <t>9165310********K6P</t>
  </si>
  <si>
    <t>656****0373</t>
  </si>
  <si>
    <t>胡彩英</t>
  </si>
  <si>
    <t>喀什恩加倍优童托育服务有限公司</t>
  </si>
  <si>
    <t>9165310********E1L</t>
  </si>
  <si>
    <t>653****5899</t>
  </si>
  <si>
    <t>周加伟</t>
  </si>
  <si>
    <t>新疆鑫倍源工程项目管理有限公司</t>
  </si>
  <si>
    <t>9165310********C6Y</t>
  </si>
  <si>
    <t>653****2972</t>
  </si>
  <si>
    <t>陈新军</t>
  </si>
  <si>
    <t>喀什城市公共交通集团有限责任公司</t>
  </si>
  <si>
    <t>9165310********908</t>
  </si>
  <si>
    <t>653****0041</t>
  </si>
  <si>
    <t>喀什正信建设工程检测有限公司</t>
  </si>
  <si>
    <t>9165310********46G</t>
  </si>
  <si>
    <t>653****5861</t>
  </si>
  <si>
    <t>李垂刊</t>
  </si>
  <si>
    <t>喀什鑫铸强商贸有限公司</t>
  </si>
  <si>
    <t>9165310********62K</t>
  </si>
  <si>
    <t>653****9890</t>
  </si>
  <si>
    <t>陶薪茗</t>
  </si>
  <si>
    <t>喀什金投城市房地产开发有限公司</t>
  </si>
  <si>
    <t>9165310********81D</t>
  </si>
  <si>
    <t>653****7828</t>
  </si>
  <si>
    <t>时巧枝</t>
  </si>
  <si>
    <t>新疆捷为项目管理有限公司</t>
  </si>
  <si>
    <t>9165300********X26</t>
  </si>
  <si>
    <t>653****4080</t>
  </si>
  <si>
    <t>赵川</t>
  </si>
  <si>
    <t>喀什德天园林工程有限公司</t>
  </si>
  <si>
    <t>9165310********011</t>
  </si>
  <si>
    <t>653****6747</t>
  </si>
  <si>
    <t>周琳</t>
  </si>
  <si>
    <t>喀什小资医疗科技有限公司</t>
  </si>
  <si>
    <t>9165310********3XU</t>
  </si>
  <si>
    <t>653****7370</t>
  </si>
  <si>
    <t>程资巨</t>
  </si>
  <si>
    <t>新疆渝建建设（集团）有限公司</t>
  </si>
  <si>
    <t>9165312********91Y</t>
  </si>
  <si>
    <t>653****8502</t>
  </si>
  <si>
    <t>黄泓邦</t>
  </si>
  <si>
    <t>喀什市米那瓦早晚大药房</t>
  </si>
  <si>
    <t>9165310********37B</t>
  </si>
  <si>
    <t>653****8450</t>
  </si>
  <si>
    <t>米娜瓦·米吉提</t>
  </si>
  <si>
    <t>喀什佰年新华伟商贸有限公司</t>
  </si>
  <si>
    <t>9165310********66B</t>
  </si>
  <si>
    <t>653****0101</t>
  </si>
  <si>
    <t>新疆凯胜电子科技有限公司</t>
  </si>
  <si>
    <t>9165310********05L</t>
  </si>
  <si>
    <t>653****4512</t>
  </si>
  <si>
    <t>刘楷</t>
  </si>
  <si>
    <t>喀什丝路汇合商贸有限公司</t>
  </si>
  <si>
    <t>9165310********03P</t>
  </si>
  <si>
    <t>653****7220</t>
  </si>
  <si>
    <t>李瑜超</t>
  </si>
  <si>
    <t>喀什飞龙水泥有限责任公司</t>
  </si>
  <si>
    <t>9165310********8X9</t>
  </si>
  <si>
    <t>653****5662</t>
  </si>
  <si>
    <t>赵建国</t>
  </si>
  <si>
    <t>新疆凯纳特实业有限公司喀什彩贝乐超市</t>
  </si>
  <si>
    <t>9165310********59T</t>
  </si>
  <si>
    <t>653****3427</t>
  </si>
  <si>
    <t>艾孜孜江·艾米拉江</t>
  </si>
  <si>
    <t>新疆禾昇供应链管理有限公司</t>
  </si>
  <si>
    <t>9165310********X7G</t>
  </si>
  <si>
    <t>653****4680</t>
  </si>
  <si>
    <t>孙建平</t>
  </si>
  <si>
    <t>喀什山良造品牌管理有限公司</t>
  </si>
  <si>
    <t>9165310********307</t>
  </si>
  <si>
    <t>430****98606256104</t>
  </si>
  <si>
    <t>杨清芳</t>
  </si>
  <si>
    <t>喀什北斗通讯器材有限公司</t>
  </si>
  <si>
    <t>9165310********16C</t>
  </si>
  <si>
    <t>653****7191</t>
  </si>
  <si>
    <t>李健美</t>
  </si>
  <si>
    <t>喀什天恒正源电子科技有限公司</t>
  </si>
  <si>
    <t>9165310********331</t>
  </si>
  <si>
    <t>656****3618</t>
  </si>
  <si>
    <t>胡清华</t>
  </si>
  <si>
    <t>新疆七巧板教育科技有限公司</t>
  </si>
  <si>
    <t>9165310********666</t>
  </si>
  <si>
    <t>653****3934</t>
  </si>
  <si>
    <t>赵奎生</t>
  </si>
  <si>
    <t>新疆久诺工程项目管理有限公司</t>
  </si>
  <si>
    <t>9165310********T58</t>
  </si>
  <si>
    <t>653****1573</t>
  </si>
  <si>
    <t>王瑾</t>
  </si>
  <si>
    <t>新疆奕帆教育科技有限公司</t>
  </si>
  <si>
    <t>9165310********53F</t>
  </si>
  <si>
    <t>653****5386</t>
  </si>
  <si>
    <t>匡冬梅</t>
  </si>
  <si>
    <t>新疆建业广承企业管理服务有限公司喀什分公司</t>
  </si>
  <si>
    <t>9165310********R32</t>
  </si>
  <si>
    <t>653****0424</t>
  </si>
  <si>
    <t>薛健</t>
  </si>
  <si>
    <t>新疆金喇叭餐饮管理有限公司</t>
  </si>
  <si>
    <t>9165310********J1B</t>
  </si>
  <si>
    <t>653****9526</t>
  </si>
  <si>
    <t>张光辉</t>
  </si>
  <si>
    <t>喀什百顺通达物流有限公司</t>
  </si>
  <si>
    <t>9165310********P9T</t>
  </si>
  <si>
    <t>653****1603</t>
  </si>
  <si>
    <t>张磊</t>
  </si>
  <si>
    <t>新疆永达特种设备检验检测有限公司</t>
  </si>
  <si>
    <t>9165310********G19</t>
  </si>
  <si>
    <t>653****3848</t>
  </si>
  <si>
    <t>牛金雄</t>
  </si>
  <si>
    <t>喀什香城物业服务有限公司</t>
  </si>
  <si>
    <t>9165310********340</t>
  </si>
  <si>
    <t>656****6332</t>
  </si>
  <si>
    <t>鄢桂花</t>
  </si>
  <si>
    <t>喀什市深业投资有限公司喀什深业丽笙酒店分公司</t>
  </si>
  <si>
    <t>9165310********54C</t>
  </si>
  <si>
    <t>653****3781</t>
  </si>
  <si>
    <t>王家佳</t>
  </si>
  <si>
    <t>喀什华康医院有限公司</t>
  </si>
  <si>
    <t>9165310********48M</t>
  </si>
  <si>
    <t>653****2963</t>
  </si>
  <si>
    <t>苏鹏</t>
  </si>
  <si>
    <t>喀什昌铃汽车销售服务有限公司</t>
  </si>
  <si>
    <t>9165310********W4X</t>
  </si>
  <si>
    <t>653****2384</t>
  </si>
  <si>
    <t>马雷</t>
  </si>
  <si>
    <t>新疆金安财税咨询有限公司</t>
  </si>
  <si>
    <t>9165310********71F</t>
  </si>
  <si>
    <t>653****5539</t>
  </si>
  <si>
    <t>麦麦提明·莫甫提</t>
  </si>
  <si>
    <t>喀什源康医院有限公司</t>
  </si>
  <si>
    <t>9165310********K37</t>
  </si>
  <si>
    <t>653****0998</t>
  </si>
  <si>
    <t>热央古·马木提</t>
  </si>
  <si>
    <t>新疆游廊房地产经纪有限公司</t>
  </si>
  <si>
    <t>9165310********24H</t>
  </si>
  <si>
    <t>653****9060</t>
  </si>
  <si>
    <t>阿布都哈卡尔·亚生</t>
  </si>
  <si>
    <t>喀什顺利二手车交易服务有限公司</t>
  </si>
  <si>
    <t>9165310********H2A</t>
  </si>
  <si>
    <t>653****5732</t>
  </si>
  <si>
    <t>祖力艾尔西丁·阿力木</t>
  </si>
  <si>
    <t>喀什强丰电力设备有限公司</t>
  </si>
  <si>
    <t>9165310********632</t>
  </si>
  <si>
    <t>653****9041</t>
  </si>
  <si>
    <t>李强</t>
  </si>
  <si>
    <t>喀什奥都实业有限责任公司</t>
  </si>
  <si>
    <t>9165310********15Y</t>
  </si>
  <si>
    <t>653****0271</t>
  </si>
  <si>
    <t>李超其</t>
  </si>
  <si>
    <t>喀什奥都影城有限公司</t>
  </si>
  <si>
    <t>9165310********388</t>
  </si>
  <si>
    <t>653****3580</t>
  </si>
  <si>
    <t>李苗</t>
  </si>
  <si>
    <t>喀什市惠好大药房</t>
  </si>
  <si>
    <t>9165310********00J</t>
  </si>
  <si>
    <t>653****7694</t>
  </si>
  <si>
    <t>李宇</t>
  </si>
  <si>
    <t>喀什正润商贸有限公司</t>
  </si>
  <si>
    <t>9165310********33B</t>
  </si>
  <si>
    <t>653****3624</t>
  </si>
  <si>
    <t>张燕</t>
  </si>
  <si>
    <t>喀什雄鹰拓展教育咨询有限公司</t>
  </si>
  <si>
    <t>9165310********72W</t>
  </si>
  <si>
    <t>653****3773</t>
  </si>
  <si>
    <t>张鹏</t>
  </si>
  <si>
    <t>新疆昌隆黄河建设工程有限公司</t>
  </si>
  <si>
    <t>9165310********885</t>
  </si>
  <si>
    <t>653****5805</t>
  </si>
  <si>
    <t>梅方勇</t>
  </si>
  <si>
    <t>喀什市童梦源幼儿园有限公司</t>
  </si>
  <si>
    <t>9165310********134</t>
  </si>
  <si>
    <t>653****4527</t>
  </si>
  <si>
    <t>李刚</t>
  </si>
  <si>
    <t>喀什金麦源粮油购销有限责任公司</t>
  </si>
  <si>
    <t>9165310********73Q</t>
  </si>
  <si>
    <t>653****0036</t>
  </si>
  <si>
    <t>孟照国</t>
  </si>
  <si>
    <t>喀什市智慧城艺术培训有限公司</t>
  </si>
  <si>
    <t>9165310********NXK</t>
  </si>
  <si>
    <t>653****3024</t>
  </si>
  <si>
    <t>罗霆</t>
  </si>
  <si>
    <t>喀什市京喀培优艺术培训有限公司</t>
  </si>
  <si>
    <t>9165310********K95</t>
  </si>
  <si>
    <t>653****6078</t>
  </si>
  <si>
    <t>梁凤霞</t>
  </si>
  <si>
    <t>喀什市东诚艺术培训有限公司</t>
  </si>
  <si>
    <t>9165310********02G</t>
  </si>
  <si>
    <t>653****9352</t>
  </si>
  <si>
    <t>新疆旭融医疗科技发展有限公司</t>
  </si>
  <si>
    <t>9165310********D0U</t>
  </si>
  <si>
    <t>656****9335</t>
  </si>
  <si>
    <t>孙凤利</t>
  </si>
  <si>
    <t>喀什市智慧城艺术培训有限公司海悦汇城分公司</t>
  </si>
  <si>
    <t>9165310********B80</t>
  </si>
  <si>
    <t>653****2065</t>
  </si>
  <si>
    <t>黄孟琳</t>
  </si>
  <si>
    <t>中胜联合建设有限公司南疆分公司</t>
  </si>
  <si>
    <t>9165310********86A</t>
  </si>
  <si>
    <t>653****3856</t>
  </si>
  <si>
    <t>贾宏芸</t>
  </si>
  <si>
    <t>喀什敏天商贸有限公司</t>
  </si>
  <si>
    <t>9165310********F9C</t>
  </si>
  <si>
    <t>653****2970</t>
  </si>
  <si>
    <t>李天华</t>
  </si>
  <si>
    <t>喀什玖微商贸有限公司</t>
  </si>
  <si>
    <t>9165310********WXL</t>
  </si>
  <si>
    <t>656****9475</t>
  </si>
  <si>
    <t>喀什致弘企业管理有限公司</t>
  </si>
  <si>
    <t>653****2790</t>
  </si>
  <si>
    <t>顾媛媛</t>
  </si>
  <si>
    <t>喀什德海航空食品有限公司</t>
  </si>
  <si>
    <t>9165310********090</t>
  </si>
  <si>
    <t>653****5707</t>
  </si>
  <si>
    <t>吴强</t>
  </si>
  <si>
    <t>喀什嘉豪绿源房地产开发有限公司喀什市第一分公司</t>
  </si>
  <si>
    <t>9165310********K9E</t>
  </si>
  <si>
    <t>653****8986</t>
  </si>
  <si>
    <t>陈献忠</t>
  </si>
  <si>
    <t>新疆润锦房地产开发有限公司</t>
  </si>
  <si>
    <t>9165310********M4T</t>
  </si>
  <si>
    <t>653****7634</t>
  </si>
  <si>
    <t>喀什市博大医院有限责任公司</t>
  </si>
  <si>
    <t>9165310********D4R</t>
  </si>
  <si>
    <t>653****5043</t>
  </si>
  <si>
    <t>张渔</t>
  </si>
  <si>
    <t>喀什金园农资有限责任公司</t>
  </si>
  <si>
    <t>9165310********07K</t>
  </si>
  <si>
    <t>653****5651</t>
  </si>
  <si>
    <t>艾斯卡尔·库尔班</t>
  </si>
  <si>
    <t>喀什通工迪豹汽车销售服务有限公司</t>
  </si>
  <si>
    <t>9165310********P13</t>
  </si>
  <si>
    <t>653****1336</t>
  </si>
  <si>
    <t>张婷婷</t>
  </si>
  <si>
    <t>喀什通工长安汽车销售服务有限公司</t>
  </si>
  <si>
    <t>9165310********38P</t>
  </si>
  <si>
    <t>653****1333</t>
  </si>
  <si>
    <t>张强</t>
  </si>
  <si>
    <t>喀什深圳产业园展示中心投资有限公司</t>
  </si>
  <si>
    <t>9165310********4XL</t>
  </si>
  <si>
    <t>653****8560</t>
  </si>
  <si>
    <t>喀什市通工汽修有限公司</t>
  </si>
  <si>
    <t>9165310********263</t>
  </si>
  <si>
    <t>653****0023</t>
  </si>
  <si>
    <t>喀什汇通绿迪汽车销售有限公司</t>
  </si>
  <si>
    <t>9165310********58D</t>
  </si>
  <si>
    <t>653****3780</t>
  </si>
  <si>
    <t>喀什通工领航汽车销售服务有限公司</t>
  </si>
  <si>
    <t>9165310********0XR</t>
  </si>
  <si>
    <t>653****1335</t>
  </si>
  <si>
    <t>喀什市通工实业有限公司</t>
  </si>
  <si>
    <t>9165310********46A</t>
  </si>
  <si>
    <t>653****0323</t>
  </si>
  <si>
    <t>喀什通工宏旗汽车销售服务有限公司</t>
  </si>
  <si>
    <t>653****3428</t>
  </si>
  <si>
    <t>喀什通工长行汽车销售服务有限公司</t>
  </si>
  <si>
    <t>9165310********561</t>
  </si>
  <si>
    <t>653****0995</t>
  </si>
  <si>
    <t>蔺惜静</t>
  </si>
  <si>
    <t>喀什汇通长安汽车销售服务有限公司</t>
  </si>
  <si>
    <t>9165310********436</t>
  </si>
  <si>
    <t>653****7724</t>
  </si>
  <si>
    <t>喀什通工比亚迪汽车销售服务有限公司</t>
  </si>
  <si>
    <t>9165310********41C</t>
  </si>
  <si>
    <t>653****1331</t>
  </si>
  <si>
    <t>喀什通工吉沃汽车销售服务有限公司</t>
  </si>
  <si>
    <t>9165310********9XD</t>
  </si>
  <si>
    <t>653****1338</t>
  </si>
  <si>
    <t>喀什通工优迪汽车销售服务有限公司</t>
  </si>
  <si>
    <t>9165310********C5R</t>
  </si>
  <si>
    <t>653****2707</t>
  </si>
  <si>
    <t>喀什通工长安引力汽车销售服务有限责任公司</t>
  </si>
  <si>
    <t>9165310********13C</t>
  </si>
  <si>
    <t>653****3466</t>
  </si>
  <si>
    <t>喀什汇通北现汽车销售服务有限公司</t>
  </si>
  <si>
    <t>9165310********88D</t>
  </si>
  <si>
    <t>653****5089</t>
  </si>
  <si>
    <t>喀什通工众捷汽车销售服务有限公司</t>
  </si>
  <si>
    <t>9165310********XX9</t>
  </si>
  <si>
    <t>653****6609</t>
  </si>
  <si>
    <t>喀什通工绿迪汽车销售服务有限公司</t>
  </si>
  <si>
    <t>9165310********C7W</t>
  </si>
  <si>
    <t>653****3510</t>
  </si>
  <si>
    <t>喀什通工长安欧尚汽车销售服务有限公司</t>
  </si>
  <si>
    <t>9165310********P70</t>
  </si>
  <si>
    <t>653****6614</t>
  </si>
  <si>
    <t>喀什通工长安凯程汽车销售服务有限公司</t>
  </si>
  <si>
    <t>9165310********J88</t>
  </si>
  <si>
    <t>653****4092</t>
  </si>
  <si>
    <t>2025年1-3月单位部分员工社保补贴汇总花名册（第一批）</t>
  </si>
  <si>
    <t>姓名</t>
  </si>
  <si>
    <t>身份证号</t>
  </si>
  <si>
    <t>个人社保编号</t>
  </si>
  <si>
    <t>养老缴费基数</t>
  </si>
  <si>
    <t>医疗缴费基数</t>
  </si>
  <si>
    <t>养老单位
缴纳部分</t>
  </si>
  <si>
    <t>医疗单位
缴纳部分</t>
  </si>
  <si>
    <t>失业单位
缴纳部分</t>
  </si>
  <si>
    <t>补贴申请时间</t>
  </si>
  <si>
    <t>审批金额</t>
  </si>
  <si>
    <t>已享受数</t>
  </si>
  <si>
    <t>余秀丽</t>
  </si>
  <si>
    <t>51022*********2249</t>
  </si>
  <si>
    <t>283******7</t>
  </si>
  <si>
    <t>202501-202503</t>
  </si>
  <si>
    <t>丁志</t>
  </si>
  <si>
    <t>65280*********0516</t>
  </si>
  <si>
    <t>652******221</t>
  </si>
  <si>
    <t>布阿吉尔·麦麦提艾力</t>
  </si>
  <si>
    <t>65310*********3244</t>
  </si>
  <si>
    <t>653******3650</t>
  </si>
  <si>
    <t>阿卜杜赛米·约麦尔</t>
  </si>
  <si>
    <t>65312*********311X</t>
  </si>
  <si>
    <t>651******98</t>
  </si>
  <si>
    <t>4999</t>
  </si>
  <si>
    <t>伊卜拉伊木·伊敏</t>
  </si>
  <si>
    <t>65312*********0011</t>
  </si>
  <si>
    <t>100******</t>
  </si>
  <si>
    <t>艾比布拉·麦麦提敏</t>
  </si>
  <si>
    <t>65312*********3219</t>
  </si>
  <si>
    <t>651******80</t>
  </si>
  <si>
    <t>麦麦提依明·麦合木提</t>
  </si>
  <si>
    <t>65312*********2619</t>
  </si>
  <si>
    <t>651******46</t>
  </si>
  <si>
    <t>伊卜拉伊木·麦麦提</t>
  </si>
  <si>
    <t>65312*********1058</t>
  </si>
  <si>
    <t>651******38</t>
  </si>
  <si>
    <t>米尔扎艾合麦提·买买提艾力</t>
  </si>
  <si>
    <t>65310*********0015</t>
  </si>
  <si>
    <t>653******2876</t>
  </si>
  <si>
    <t>吾拉木·吾普尔</t>
  </si>
  <si>
    <t>65310*********761X</t>
  </si>
  <si>
    <t>653******2677</t>
  </si>
  <si>
    <t>阿卜杜赛麦提·麦麦提</t>
  </si>
  <si>
    <t>65312*********281X</t>
  </si>
  <si>
    <t>651******70</t>
  </si>
  <si>
    <t>艾力.萨迪克</t>
  </si>
  <si>
    <t>65312*********3215</t>
  </si>
  <si>
    <t>651******93</t>
  </si>
  <si>
    <t>艾合麦提尼牙孜.吐尔迪</t>
  </si>
  <si>
    <t>653******838</t>
  </si>
  <si>
    <t>依力亚尔.买买提</t>
  </si>
  <si>
    <t>65310*********001X</t>
  </si>
  <si>
    <t>651******92</t>
  </si>
  <si>
    <t>阿卜杜赛米.吾素英</t>
  </si>
  <si>
    <t>65310*********4838</t>
  </si>
  <si>
    <t>651******71</t>
  </si>
  <si>
    <t>阿不都热西提.吐热克</t>
  </si>
  <si>
    <t>65312*********3419</t>
  </si>
  <si>
    <t>651******87</t>
  </si>
  <si>
    <t>李天龙</t>
  </si>
  <si>
    <t>23108*********141X</t>
  </si>
  <si>
    <t>653******416</t>
  </si>
  <si>
    <t>努尔麦提·斯力木</t>
  </si>
  <si>
    <t>65312*********0838</t>
  </si>
  <si>
    <t>653******225</t>
  </si>
  <si>
    <t>曼则热·阿卜杜热伊木</t>
  </si>
  <si>
    <t>65312*********1126</t>
  </si>
  <si>
    <t>653******0756</t>
  </si>
  <si>
    <t>达达力加尼·夏热甫</t>
  </si>
  <si>
    <t>65313*********0315</t>
  </si>
  <si>
    <t>651******35</t>
  </si>
  <si>
    <t>谢娟娟</t>
  </si>
  <si>
    <t>62052*********1143</t>
  </si>
  <si>
    <t>653******625</t>
  </si>
  <si>
    <t>陈晓琴</t>
  </si>
  <si>
    <t>62222*********1825</t>
  </si>
  <si>
    <t>656******325</t>
  </si>
  <si>
    <t>覃小龙</t>
  </si>
  <si>
    <t>51062*********4473</t>
  </si>
  <si>
    <t>653******6205</t>
  </si>
  <si>
    <t>陈晨</t>
  </si>
  <si>
    <t>61252*********3665</t>
  </si>
  <si>
    <t>651******0</t>
  </si>
  <si>
    <t>郭宏伟</t>
  </si>
  <si>
    <t>61272*********0466</t>
  </si>
  <si>
    <t>650******3166</t>
  </si>
  <si>
    <t>毛世洁</t>
  </si>
  <si>
    <t>42118*********1332</t>
  </si>
  <si>
    <t>651******9</t>
  </si>
  <si>
    <t>张红军</t>
  </si>
  <si>
    <t>61212*********6315</t>
  </si>
  <si>
    <t>650******8</t>
  </si>
  <si>
    <t>鲜越</t>
  </si>
  <si>
    <t>51132*********1123</t>
  </si>
  <si>
    <t>653******373</t>
  </si>
  <si>
    <t>米克热阿依·阿布杜外力</t>
  </si>
  <si>
    <t>65312*********1649</t>
  </si>
  <si>
    <t>651******7</t>
  </si>
  <si>
    <t>寇召召</t>
  </si>
  <si>
    <t>61042*********1518</t>
  </si>
  <si>
    <t>656******276</t>
  </si>
  <si>
    <t>刘现培</t>
  </si>
  <si>
    <t>41042*********6518</t>
  </si>
  <si>
    <t>653******8796</t>
  </si>
  <si>
    <t>邹舒雅</t>
  </si>
  <si>
    <t>42092*********1304</t>
  </si>
  <si>
    <t>653******259</t>
  </si>
  <si>
    <t>罗吉承</t>
  </si>
  <si>
    <t>50022*********6720</t>
  </si>
  <si>
    <t>653******7370</t>
  </si>
  <si>
    <t>张承兰</t>
  </si>
  <si>
    <t>51302*********7029</t>
  </si>
  <si>
    <t>653******0498</t>
  </si>
  <si>
    <t>刘伟</t>
  </si>
  <si>
    <t>43290*********4553</t>
  </si>
  <si>
    <t>653******5051</t>
  </si>
  <si>
    <t>刘玉梅</t>
  </si>
  <si>
    <t>51302*********6866</t>
  </si>
  <si>
    <t>653******3307</t>
  </si>
  <si>
    <t>杜雪梅</t>
  </si>
  <si>
    <t>51092*********6503</t>
  </si>
  <si>
    <t>653******657</t>
  </si>
  <si>
    <t>赵龙飞</t>
  </si>
  <si>
    <t>41282*********1838</t>
  </si>
  <si>
    <t>653******550</t>
  </si>
  <si>
    <t>隗晓雪</t>
  </si>
  <si>
    <t>65282*********2025</t>
  </si>
  <si>
    <t>653******447</t>
  </si>
  <si>
    <t>宋小红</t>
  </si>
  <si>
    <t>41018*********212X</t>
  </si>
  <si>
    <t>653******372</t>
  </si>
  <si>
    <t>刘建利</t>
  </si>
  <si>
    <t>61213*********6635</t>
  </si>
  <si>
    <t>653******379</t>
  </si>
  <si>
    <t>栗玲丽</t>
  </si>
  <si>
    <t>41272*********0783</t>
  </si>
  <si>
    <t>653******087</t>
  </si>
  <si>
    <t>肖智慧</t>
  </si>
  <si>
    <t>51022*********4847</t>
  </si>
  <si>
    <t>653******003</t>
  </si>
  <si>
    <t>买合苏提·亚森</t>
  </si>
  <si>
    <t>65310*********0016</t>
  </si>
  <si>
    <t>653******894</t>
  </si>
  <si>
    <t>惠国平</t>
  </si>
  <si>
    <t>61213*********8910</t>
  </si>
  <si>
    <t>653******3037</t>
  </si>
  <si>
    <t>希日古丽·乌布力喀斯木</t>
  </si>
  <si>
    <t>65312*********1749</t>
  </si>
  <si>
    <t>651******63</t>
  </si>
  <si>
    <t>刘少美</t>
  </si>
  <si>
    <t>51222*********2188</t>
  </si>
  <si>
    <t>653******008</t>
  </si>
  <si>
    <t>叶嘉琪</t>
  </si>
  <si>
    <t>65302*********0044</t>
  </si>
  <si>
    <t>653******955</t>
  </si>
  <si>
    <t>杨静</t>
  </si>
  <si>
    <t>65310*********5201</t>
  </si>
  <si>
    <t>653******600</t>
  </si>
  <si>
    <t>徐立波</t>
  </si>
  <si>
    <t>15212*********1222</t>
  </si>
  <si>
    <t>653******254</t>
  </si>
  <si>
    <t>阿曼古丽·图尔迪</t>
  </si>
  <si>
    <t>65312*********0682</t>
  </si>
  <si>
    <t>653******481</t>
  </si>
  <si>
    <t>阿依孜木古力・阿布都肉苏</t>
  </si>
  <si>
    <t>65310*********1627</t>
  </si>
  <si>
    <t>651******03</t>
  </si>
  <si>
    <t>赵丽雅</t>
  </si>
  <si>
    <t>14022*********1526</t>
  </si>
  <si>
    <t>656******160</t>
  </si>
  <si>
    <t>魏艳花</t>
  </si>
  <si>
    <t>62052*********3122</t>
  </si>
  <si>
    <t>653******326</t>
  </si>
  <si>
    <t>余新月</t>
  </si>
  <si>
    <t>65290*********4047</t>
  </si>
  <si>
    <t>653******875</t>
  </si>
  <si>
    <t>热孜玩姑力·库尔班</t>
  </si>
  <si>
    <t>65312*********1720</t>
  </si>
  <si>
    <t>米热妮萨·巴拉提</t>
  </si>
  <si>
    <t>65312*********0969</t>
  </si>
  <si>
    <t>653******859</t>
  </si>
  <si>
    <t>202501-202501</t>
  </si>
  <si>
    <t>热孜瓦尼古丽·麦麦提</t>
  </si>
  <si>
    <t>65310*********4847</t>
  </si>
  <si>
    <t>653******368</t>
  </si>
  <si>
    <t>迪里木拉提·艾斯克</t>
  </si>
  <si>
    <t>65310*********0412</t>
  </si>
  <si>
    <t>651******00</t>
  </si>
  <si>
    <t>阿尔祖古丽·艾麦提</t>
  </si>
  <si>
    <t>65312*********1144</t>
  </si>
  <si>
    <t>428******</t>
  </si>
  <si>
    <t>阿布都西库尔·麦麦提</t>
  </si>
  <si>
    <t>65310*********0030</t>
  </si>
  <si>
    <t>429******</t>
  </si>
  <si>
    <t>阿卜拉江·太外库力</t>
  </si>
  <si>
    <t>65312*********1790</t>
  </si>
  <si>
    <t>430******</t>
  </si>
  <si>
    <t>月里沙姑·艾尼外尔</t>
  </si>
  <si>
    <t>65292*********0726</t>
  </si>
  <si>
    <t>421******</t>
  </si>
  <si>
    <t>买买提热夏提·达吾提</t>
  </si>
  <si>
    <t>65310*********1254</t>
  </si>
  <si>
    <t>653******546</t>
  </si>
  <si>
    <t>阿卜杜克热木·喀依穆</t>
  </si>
  <si>
    <t>65312*********1119</t>
  </si>
  <si>
    <t>651******84</t>
  </si>
  <si>
    <t>徐志伟</t>
  </si>
  <si>
    <t>65220*********1236</t>
  </si>
  <si>
    <t>653******886</t>
  </si>
  <si>
    <t>古丽胡马尔·卡斯木</t>
  </si>
  <si>
    <t>65310*********4928</t>
  </si>
  <si>
    <t>651******94</t>
  </si>
  <si>
    <t>周青云</t>
  </si>
  <si>
    <t>32108*********7325</t>
  </si>
  <si>
    <t>653******2765</t>
  </si>
  <si>
    <t>玉苏甫·艾买尔</t>
  </si>
  <si>
    <t>65312*********0952</t>
  </si>
  <si>
    <t>651******18</t>
  </si>
  <si>
    <t>李庭伟</t>
  </si>
  <si>
    <t>61232*********3354</t>
  </si>
  <si>
    <t>656******331</t>
  </si>
  <si>
    <t>米尔佧米力·阿布都热依木</t>
  </si>
  <si>
    <t>65310*********0033</t>
  </si>
  <si>
    <t>653******048</t>
  </si>
  <si>
    <t>刘玲玲</t>
  </si>
  <si>
    <t>65312*********1123</t>
  </si>
  <si>
    <t>650******256</t>
  </si>
  <si>
    <t>沙尼亚·阿布都克尤木</t>
  </si>
  <si>
    <t>65310*********0023</t>
  </si>
  <si>
    <t>653******413</t>
  </si>
  <si>
    <t>陈蕾</t>
  </si>
  <si>
    <t>65302*********0025</t>
  </si>
  <si>
    <t>653******520</t>
  </si>
  <si>
    <t>孙禄帆</t>
  </si>
  <si>
    <t>61012*********3697</t>
  </si>
  <si>
    <t>653******105</t>
  </si>
  <si>
    <t>张国强</t>
  </si>
  <si>
    <t>65422*********0915</t>
  </si>
  <si>
    <t>651******01</t>
  </si>
  <si>
    <t>刘刚</t>
  </si>
  <si>
    <t>65400*********0036</t>
  </si>
  <si>
    <t>653******753</t>
  </si>
  <si>
    <t>张翠</t>
  </si>
  <si>
    <t>62222*********1845</t>
  </si>
  <si>
    <t>653******641</t>
  </si>
  <si>
    <t>202503-202503</t>
  </si>
  <si>
    <t>米丽开木·阿比力米提</t>
  </si>
  <si>
    <t>65312*********0320</t>
  </si>
  <si>
    <t>651******31</t>
  </si>
  <si>
    <t>阿依木姑丽·买海提</t>
  </si>
  <si>
    <t>65312*********0440</t>
  </si>
  <si>
    <t>651******97</t>
  </si>
  <si>
    <t>图尔洪江·吾拉尹</t>
  </si>
  <si>
    <t>65312*********0416</t>
  </si>
  <si>
    <t>651******11</t>
  </si>
  <si>
    <t>图尔荪·萨迪尔</t>
  </si>
  <si>
    <t>65312*********3074</t>
  </si>
  <si>
    <t>651******81</t>
  </si>
  <si>
    <t>阿依谢姆古丽·萨伍提</t>
  </si>
  <si>
    <t>65312*********3761</t>
  </si>
  <si>
    <t>653******020</t>
  </si>
  <si>
    <t>阿力米热·阿力木</t>
  </si>
  <si>
    <t>65310*********2424</t>
  </si>
  <si>
    <t>651******54</t>
  </si>
  <si>
    <t>赛麦提江·艾麦提</t>
  </si>
  <si>
    <t>65310*********5615</t>
  </si>
  <si>
    <t>651******83</t>
  </si>
  <si>
    <t>艾买尔艾力·亚森</t>
  </si>
  <si>
    <t>65312*********0311</t>
  </si>
  <si>
    <t>653******872</t>
  </si>
  <si>
    <t>布拉比亚姆·萨吾提</t>
  </si>
  <si>
    <t>艾合麦提·艾海提</t>
  </si>
  <si>
    <t>65312*********4339</t>
  </si>
  <si>
    <t>653******619</t>
  </si>
  <si>
    <t>努尔比耶姆·亚森</t>
  </si>
  <si>
    <t>65312*********2325</t>
  </si>
  <si>
    <t>653******255</t>
  </si>
  <si>
    <t>魏勇</t>
  </si>
  <si>
    <t>65310*********2016</t>
  </si>
  <si>
    <t>653******569</t>
  </si>
  <si>
    <t>古丽妮萨罕·麦麦提</t>
  </si>
  <si>
    <t>65312*********060X</t>
  </si>
  <si>
    <t>653******594</t>
  </si>
  <si>
    <t>吐提古丽·买合木</t>
  </si>
  <si>
    <t>65310*********4425</t>
  </si>
  <si>
    <t>651******21</t>
  </si>
  <si>
    <t>阿提姑丽·吾麦尔</t>
  </si>
  <si>
    <t>65310*********4443</t>
  </si>
  <si>
    <t>651******06</t>
  </si>
  <si>
    <t>柔鲜古丽·亚森</t>
  </si>
  <si>
    <t>65312*********3444</t>
  </si>
  <si>
    <t>米吉提·阿卜杜喀迪尔</t>
  </si>
  <si>
    <t>65312*********0999</t>
  </si>
  <si>
    <t>迪丽努尔·玉素甫</t>
  </si>
  <si>
    <t>65310*********3242</t>
  </si>
  <si>
    <t>653******350</t>
  </si>
  <si>
    <t>古丽斯坦·阿卜杜克热木</t>
  </si>
  <si>
    <t>65312*********0927</t>
  </si>
  <si>
    <t>651******34</t>
  </si>
  <si>
    <t>玛日耶姆·热西提</t>
  </si>
  <si>
    <t>65312*********342X</t>
  </si>
  <si>
    <t>651******67</t>
  </si>
  <si>
    <t>阿提古丽·麦麦提</t>
  </si>
  <si>
    <t>65312*********2621</t>
  </si>
  <si>
    <t>651******79</t>
  </si>
  <si>
    <t>约日姑丽·艾尼瓦尔</t>
  </si>
  <si>
    <t>65310*********4424</t>
  </si>
  <si>
    <t>651******78</t>
  </si>
  <si>
    <t>布威麦尔耶姆·喀斯木</t>
  </si>
  <si>
    <t>65312*********2327</t>
  </si>
  <si>
    <t>651******85</t>
  </si>
  <si>
    <t>麦乌蓝·麦麦提</t>
  </si>
  <si>
    <t>65312*********1817</t>
  </si>
  <si>
    <t>653******545</t>
  </si>
  <si>
    <t>阿依夏木姑·艾海提</t>
  </si>
  <si>
    <t>65312*********0344</t>
  </si>
  <si>
    <t>阿扎提古丽·麦麦提</t>
  </si>
  <si>
    <t>65312*********0121</t>
  </si>
  <si>
    <t>653******445</t>
  </si>
  <si>
    <t>阿提古丽·吾普尔</t>
  </si>
  <si>
    <t>65312*********3825</t>
  </si>
  <si>
    <t>651******29</t>
  </si>
  <si>
    <t>吐尼沙姑丽·麦麦提</t>
  </si>
  <si>
    <t>651******55</t>
  </si>
  <si>
    <t>图提古丽·阿卜力孜</t>
  </si>
  <si>
    <t>65312*********4225</t>
  </si>
  <si>
    <t>651******49</t>
  </si>
  <si>
    <t>卡乌力·热依穆</t>
  </si>
  <si>
    <t>65312*********2319</t>
  </si>
  <si>
    <t>653******907</t>
  </si>
  <si>
    <t>吐拉克·艾海提</t>
  </si>
  <si>
    <t>65310*********4417</t>
  </si>
  <si>
    <t>653******638</t>
  </si>
  <si>
    <t>买合木提·阿吾提</t>
  </si>
  <si>
    <t>65312*********0111</t>
  </si>
  <si>
    <t>653******322</t>
  </si>
  <si>
    <t>吾布力卡斯木·吐洪</t>
  </si>
  <si>
    <t>65310*********4410</t>
  </si>
  <si>
    <t>651******37</t>
  </si>
  <si>
    <t>牙生·肉孜</t>
  </si>
  <si>
    <t>65310*********4912</t>
  </si>
  <si>
    <t>651******59</t>
  </si>
  <si>
    <t>海日古丽·麦麦提图尔荪</t>
  </si>
  <si>
    <t>65312*********136X</t>
  </si>
  <si>
    <t>651******88</t>
  </si>
  <si>
    <t>海日古丽·艾外力</t>
  </si>
  <si>
    <t>65312*********3146</t>
  </si>
  <si>
    <t>653******577</t>
  </si>
  <si>
    <t>热依汗古丽·吐逊</t>
  </si>
  <si>
    <t>65310*********4482</t>
  </si>
  <si>
    <t>吐地古丽·斯迪克</t>
  </si>
  <si>
    <t>65310*********4444</t>
  </si>
  <si>
    <t>651******48</t>
  </si>
  <si>
    <t>阿提姑·麦麦提</t>
  </si>
  <si>
    <t>65310*********4440</t>
  </si>
  <si>
    <t>阿提古力·吾买尔</t>
  </si>
  <si>
    <t>吐提姑丽·克尤木</t>
  </si>
  <si>
    <t>65310*********4446</t>
  </si>
  <si>
    <t>651******90</t>
  </si>
  <si>
    <t>米仁沙·莫合太尔</t>
  </si>
  <si>
    <t>65310*********4426</t>
  </si>
  <si>
    <t>651******57</t>
  </si>
  <si>
    <t>依布拉音·吾买尔</t>
  </si>
  <si>
    <t>65310*********4418</t>
  </si>
  <si>
    <t>651******75</t>
  </si>
  <si>
    <t>热孜万姑丽·麦麦提</t>
  </si>
  <si>
    <t>65310*********4423</t>
  </si>
  <si>
    <t>帕提古丽·卡日</t>
  </si>
  <si>
    <t>65310*********4502</t>
  </si>
  <si>
    <t>651******65</t>
  </si>
  <si>
    <t>祖丽胡马尔·肉孜</t>
  </si>
  <si>
    <t>65310*********4481</t>
  </si>
  <si>
    <t>651******40</t>
  </si>
  <si>
    <t>肉斯特木·吾不力卡斯木</t>
  </si>
  <si>
    <t>65310*********4437</t>
  </si>
  <si>
    <t>651******56</t>
  </si>
  <si>
    <t>艾力·艾则孜</t>
  </si>
  <si>
    <t>65310*********4414</t>
  </si>
  <si>
    <t>653******997</t>
  </si>
  <si>
    <t>张佩</t>
  </si>
  <si>
    <t>43012*********7987</t>
  </si>
  <si>
    <t>653******880</t>
  </si>
  <si>
    <t>何梦园</t>
  </si>
  <si>
    <t>65302*********022x</t>
  </si>
  <si>
    <t>653******077</t>
  </si>
  <si>
    <t>段晓倩</t>
  </si>
  <si>
    <t>41302*********6623</t>
  </si>
  <si>
    <t>黄文凤</t>
  </si>
  <si>
    <t>62232*********4427</t>
  </si>
  <si>
    <t>651******8</t>
  </si>
  <si>
    <t>马娜娜</t>
  </si>
  <si>
    <t>65312*********2622</t>
  </si>
  <si>
    <t>653******538</t>
  </si>
  <si>
    <t>汪静</t>
  </si>
  <si>
    <t>51132*********3040</t>
  </si>
  <si>
    <t>653******8852</t>
  </si>
  <si>
    <t>米力阿依·
 麦麦吐逊</t>
  </si>
  <si>
    <t>65310*********0829</t>
  </si>
  <si>
    <t>653******475</t>
  </si>
  <si>
    <t>胡志贤</t>
  </si>
  <si>
    <t>62232*********311X</t>
  </si>
  <si>
    <t>653******908</t>
  </si>
  <si>
    <t xml:space="preserve"> 唐美丽</t>
  </si>
  <si>
    <t>51152*********6608</t>
  </si>
  <si>
    <t xml:space="preserve"> 65******0221</t>
  </si>
  <si>
    <t>图尔荪·阿卜杜热伊木</t>
  </si>
  <si>
    <t>65312*********0634</t>
  </si>
  <si>
    <t>651******2</t>
  </si>
  <si>
    <t>胡阿丽</t>
  </si>
  <si>
    <t>65312*********0027</t>
  </si>
  <si>
    <t>潘兰春</t>
  </si>
  <si>
    <t>52260*********3023</t>
  </si>
  <si>
    <t>653******421</t>
  </si>
  <si>
    <t>程雪燕</t>
  </si>
  <si>
    <t>62232*********0540</t>
  </si>
  <si>
    <t>653******173</t>
  </si>
  <si>
    <t>马雅男</t>
  </si>
  <si>
    <t>65312*********092X</t>
  </si>
  <si>
    <t>653******792</t>
  </si>
  <si>
    <t>李建莉</t>
  </si>
  <si>
    <t>36252*********2027</t>
  </si>
  <si>
    <t>653******4147</t>
  </si>
  <si>
    <t>陈娟</t>
  </si>
  <si>
    <t>43122*********5240</t>
  </si>
  <si>
    <t>653******1441</t>
  </si>
  <si>
    <t>廖卓</t>
  </si>
  <si>
    <t>51152*********2262</t>
  </si>
  <si>
    <t>653******1
952</t>
  </si>
  <si>
    <t>詹雪娇</t>
  </si>
  <si>
    <t>65310*********2829</t>
  </si>
  <si>
    <t>凯迪日那·阿布都克尤穆</t>
  </si>
  <si>
    <t>65312*********2128</t>
  </si>
  <si>
    <t>653******943</t>
  </si>
  <si>
    <t>艾尼瓦尔·拜合提亚尔</t>
  </si>
  <si>
    <t>65310*********2012</t>
  </si>
  <si>
    <t>653******247</t>
  </si>
  <si>
    <t>如克亚·买买提吐尔逊</t>
  </si>
  <si>
    <t>65313*********0027</t>
  </si>
  <si>
    <t>吐洪江·吐拉甫</t>
  </si>
  <si>
    <t>65310*********2812</t>
  </si>
  <si>
    <t>653******914</t>
  </si>
  <si>
    <t>屯妮萨古丽·图拉普</t>
  </si>
  <si>
    <t>65312*********1769</t>
  </si>
  <si>
    <t>653******410</t>
  </si>
  <si>
    <t>艾科拜尔江·约麦尔</t>
  </si>
  <si>
    <t>65312*********3550</t>
  </si>
  <si>
    <t>653******274</t>
  </si>
  <si>
    <t>拜合提亚尔·努尔</t>
  </si>
  <si>
    <t>65310*********1614</t>
  </si>
  <si>
    <t>653******145</t>
  </si>
  <si>
    <t>努尔艾力·玉苏音</t>
  </si>
  <si>
    <t>65312*********275X</t>
  </si>
  <si>
    <t>653******870</t>
  </si>
  <si>
    <t>洪雪松</t>
  </si>
  <si>
    <t>32062*********2015</t>
  </si>
  <si>
    <t>650******110</t>
  </si>
  <si>
    <t>艾买提·帕塔尔</t>
  </si>
  <si>
    <t>65312*********0519</t>
  </si>
  <si>
    <t>653******282</t>
  </si>
  <si>
    <t>陈倩</t>
  </si>
  <si>
    <t>51130*********0023</t>
  </si>
  <si>
    <t>653******064</t>
  </si>
  <si>
    <t>202501-202502</t>
  </si>
  <si>
    <t>张仁全</t>
  </si>
  <si>
    <t>51292*********1059</t>
  </si>
  <si>
    <t>653******294</t>
  </si>
  <si>
    <t>周林会</t>
  </si>
  <si>
    <t>51292*********1321</t>
  </si>
  <si>
    <t>653******296</t>
  </si>
  <si>
    <t>朱敬涛</t>
  </si>
  <si>
    <t>65030*********3416</t>
  </si>
  <si>
    <t>653******298</t>
  </si>
  <si>
    <t>柴玉梅</t>
  </si>
  <si>
    <t>62232*********2027</t>
  </si>
  <si>
    <t>656******218</t>
  </si>
  <si>
    <t>王祯</t>
  </si>
  <si>
    <t>62042*********8177</t>
  </si>
  <si>
    <t>653******0277</t>
  </si>
  <si>
    <t>张芳</t>
  </si>
  <si>
    <t>51292*********1028</t>
  </si>
  <si>
    <t>653******3539</t>
  </si>
  <si>
    <t>阿迪力·哈力克</t>
  </si>
  <si>
    <t>65312*********201X</t>
  </si>
  <si>
    <t>651******19</t>
  </si>
  <si>
    <t>唐美</t>
  </si>
  <si>
    <t>51102*********5668</t>
  </si>
  <si>
    <t>654******823</t>
  </si>
  <si>
    <t>马钰茜</t>
  </si>
  <si>
    <t>65412*********002X</t>
  </si>
  <si>
    <t>650******0</t>
  </si>
  <si>
    <t>王欢明</t>
  </si>
  <si>
    <t>34122*********2293</t>
  </si>
  <si>
    <t>653******2136</t>
  </si>
  <si>
    <t>吕彦芝</t>
  </si>
  <si>
    <t>37292*********0529</t>
  </si>
  <si>
    <t>李泽铭</t>
  </si>
  <si>
    <t>51132*********4798</t>
  </si>
  <si>
    <t>653******609</t>
  </si>
  <si>
    <t>闫丹丹</t>
  </si>
  <si>
    <t>41272*********8629</t>
  </si>
  <si>
    <t>653******3455</t>
  </si>
  <si>
    <t>吕霞</t>
  </si>
  <si>
    <t>41142*********7129</t>
  </si>
  <si>
    <t>651******02</t>
  </si>
  <si>
    <t>王超</t>
  </si>
  <si>
    <t>41272*********8613</t>
  </si>
  <si>
    <t>653******5374</t>
  </si>
  <si>
    <t>古再丽努尔·图尔荪</t>
  </si>
  <si>
    <t>65312*********1622</t>
  </si>
  <si>
    <t>651******45</t>
  </si>
  <si>
    <t>艾合麦江·艾力</t>
  </si>
  <si>
    <t>65310*********4054</t>
  </si>
  <si>
    <t>王娟</t>
  </si>
  <si>
    <t>65320*********2526</t>
  </si>
  <si>
    <t>653******540</t>
  </si>
  <si>
    <t>白宗浩</t>
  </si>
  <si>
    <t>41031*********6015</t>
  </si>
  <si>
    <t>653******967</t>
  </si>
  <si>
    <t xml:space="preserve">塔依尔江
·卡斯穆
</t>
  </si>
  <si>
    <t>65312*********0994</t>
  </si>
  <si>
    <t>651******9
0</t>
  </si>
  <si>
    <t>库尔班江·阿布都克力木</t>
  </si>
  <si>
    <t>65310*********0814</t>
  </si>
  <si>
    <t>653******044</t>
  </si>
  <si>
    <t>肖木兰</t>
  </si>
  <si>
    <t>43052*********7840</t>
  </si>
  <si>
    <t>653******119</t>
  </si>
  <si>
    <t>阿迪力阿卜·杜克热木</t>
  </si>
  <si>
    <t>65312*********2019</t>
  </si>
  <si>
    <t>653******695</t>
  </si>
  <si>
    <t>王春秋</t>
  </si>
  <si>
    <t>65313*********2534</t>
  </si>
  <si>
    <t>654******122</t>
  </si>
  <si>
    <t>甯秀丹</t>
  </si>
  <si>
    <t>51072*********6202</t>
  </si>
  <si>
    <t>653******7956</t>
  </si>
  <si>
    <t>阿拉法特·阿巴司</t>
  </si>
  <si>
    <t>65310*********241X</t>
  </si>
  <si>
    <t>653******840</t>
  </si>
  <si>
    <t>刘胜航</t>
  </si>
  <si>
    <t>65310*********2039</t>
  </si>
  <si>
    <t>653******784</t>
  </si>
  <si>
    <t>闫丹</t>
  </si>
  <si>
    <t>65310*********2022</t>
  </si>
  <si>
    <t>653******151</t>
  </si>
  <si>
    <t>帕提姑·穷</t>
  </si>
  <si>
    <t>65310*********5642</t>
  </si>
  <si>
    <t>653******156</t>
  </si>
  <si>
    <t>曹立萍</t>
  </si>
  <si>
    <t>62220*********5443</t>
  </si>
  <si>
    <t>653******5003</t>
  </si>
  <si>
    <t>李滢雯</t>
  </si>
  <si>
    <t>41040*********5581</t>
  </si>
  <si>
    <t>653******4985</t>
  </si>
  <si>
    <t>吴芳</t>
  </si>
  <si>
    <t>51132*********2883</t>
  </si>
  <si>
    <t>653******418</t>
  </si>
  <si>
    <t>郎英</t>
  </si>
  <si>
    <t>65310*********2047</t>
  </si>
  <si>
    <t>史翠平</t>
  </si>
  <si>
    <t>37292*********0608</t>
  </si>
  <si>
    <t>653******80</t>
  </si>
  <si>
    <t>付沙沙</t>
  </si>
  <si>
    <t>61032*********4526</t>
  </si>
  <si>
    <t>653******927</t>
  </si>
  <si>
    <t>开丽比努尔·麦麦提吐尔孙</t>
  </si>
  <si>
    <t>65310*********3227</t>
  </si>
  <si>
    <t>651******60</t>
  </si>
  <si>
    <t>艾科拜尔·阿吾提</t>
  </si>
  <si>
    <t>651******14</t>
  </si>
  <si>
    <t>柳小玲</t>
  </si>
  <si>
    <t>62272*********0129</t>
  </si>
  <si>
    <t>202502-202503</t>
  </si>
  <si>
    <t>吕雪梅</t>
  </si>
  <si>
    <t>65312*********0323</t>
  </si>
  <si>
    <t>653******438</t>
  </si>
  <si>
    <t>李保康</t>
  </si>
  <si>
    <t>41142*********1095</t>
  </si>
  <si>
    <t>653******5964</t>
  </si>
  <si>
    <t>姬鹏霄</t>
  </si>
  <si>
    <t>65412*********2655</t>
  </si>
  <si>
    <t>653******295</t>
  </si>
  <si>
    <t>木色塔帕·木台力甫</t>
  </si>
  <si>
    <t>65310*********2813</t>
  </si>
  <si>
    <t>653******883</t>
  </si>
  <si>
    <t>古尼沙·马木提</t>
  </si>
  <si>
    <t>65310*********4842</t>
  </si>
  <si>
    <t>653******104</t>
  </si>
  <si>
    <t>吐提古丽·毛拉克</t>
  </si>
  <si>
    <t>65310*********0047</t>
  </si>
  <si>
    <t>651******64</t>
  </si>
  <si>
    <t>布玛尔亚木·依民</t>
  </si>
  <si>
    <t>65312*********1302</t>
  </si>
  <si>
    <t>张晓娟</t>
  </si>
  <si>
    <t>41048*********102X</t>
  </si>
  <si>
    <t>653******286</t>
  </si>
  <si>
    <t>15</t>
  </si>
  <si>
    <t>亚娟</t>
  </si>
  <si>
    <t>65310*********042X</t>
  </si>
  <si>
    <t>25</t>
  </si>
  <si>
    <t>秦丽芳</t>
  </si>
  <si>
    <t>62230*********3124</t>
  </si>
  <si>
    <t>653******758</t>
  </si>
  <si>
    <t>26</t>
  </si>
  <si>
    <t>杜建川</t>
  </si>
  <si>
    <t>65312*********4656</t>
  </si>
  <si>
    <t>653******303</t>
  </si>
  <si>
    <t>18</t>
  </si>
  <si>
    <t>张文文</t>
  </si>
  <si>
    <t>13063*********1562</t>
  </si>
  <si>
    <t>653******117</t>
  </si>
  <si>
    <t>13</t>
  </si>
  <si>
    <t>司拉木古丽·呼达白地</t>
  </si>
  <si>
    <t>65302*********0828</t>
  </si>
  <si>
    <t>653******446</t>
  </si>
  <si>
    <t>杨会英</t>
  </si>
  <si>
    <t>62232*********6546</t>
  </si>
  <si>
    <t>653******1317</t>
  </si>
  <si>
    <t>李静</t>
  </si>
  <si>
    <t>37048*********5663</t>
  </si>
  <si>
    <t>653******9667</t>
  </si>
  <si>
    <t>李凤</t>
  </si>
  <si>
    <t>62230*********9028</t>
  </si>
  <si>
    <t>653******6365</t>
  </si>
  <si>
    <t>9</t>
  </si>
  <si>
    <t>关义青</t>
  </si>
  <si>
    <t>32012*********4421</t>
  </si>
  <si>
    <t>653******4920</t>
  </si>
  <si>
    <t>6</t>
  </si>
  <si>
    <t>张小娟</t>
  </si>
  <si>
    <t>65312*********2529</t>
  </si>
  <si>
    <t>653******515</t>
  </si>
  <si>
    <t>颜凤娇</t>
  </si>
  <si>
    <t>51390*********5385</t>
  </si>
  <si>
    <t>李钰杰</t>
  </si>
  <si>
    <t>65310*********0445</t>
  </si>
  <si>
    <t>653******524</t>
  </si>
  <si>
    <t>张振雪</t>
  </si>
  <si>
    <t>62232*********5525</t>
  </si>
  <si>
    <t>653******8514</t>
  </si>
  <si>
    <t>4</t>
  </si>
  <si>
    <t>亚森·阿卜杜热依木</t>
  </si>
  <si>
    <t>65282*********1436</t>
  </si>
  <si>
    <t>艾沙江·吐尔迪</t>
  </si>
  <si>
    <t>65312*********1711</t>
  </si>
  <si>
    <t>阿布都克力木·阿布拉</t>
  </si>
  <si>
    <t>653******705</t>
  </si>
  <si>
    <t>周学凤</t>
  </si>
  <si>
    <t>37132*********3123</t>
  </si>
  <si>
    <t>653******767</t>
  </si>
  <si>
    <t>王建宝</t>
  </si>
  <si>
    <t>23233*********1454</t>
  </si>
  <si>
    <t>653******796</t>
  </si>
  <si>
    <t>杨玉霞</t>
  </si>
  <si>
    <t>41232*********8123</t>
  </si>
  <si>
    <t>653******216</t>
  </si>
  <si>
    <t>麦合穆提江·吐尔逊</t>
  </si>
  <si>
    <t>65312*********2318</t>
  </si>
  <si>
    <t>651******89</t>
  </si>
  <si>
    <t>王秉剑</t>
  </si>
  <si>
    <t>65232*********0214</t>
  </si>
  <si>
    <t>653******281</t>
  </si>
  <si>
    <t>潘多莉</t>
  </si>
  <si>
    <t>65232*********0522</t>
  </si>
  <si>
    <t>653******6201</t>
  </si>
  <si>
    <t>闫娟</t>
  </si>
  <si>
    <t>65010*********0027</t>
  </si>
  <si>
    <t>653******159</t>
  </si>
  <si>
    <t>张全海</t>
  </si>
  <si>
    <t>65312*********2511</t>
  </si>
  <si>
    <t>张伟伟</t>
  </si>
  <si>
    <t>32068*********5916</t>
  </si>
  <si>
    <t>653******1352</t>
  </si>
  <si>
    <t>田宝林</t>
  </si>
  <si>
    <t>37292*********7313</t>
  </si>
  <si>
    <t>652******066</t>
  </si>
  <si>
    <t>田宝芹</t>
  </si>
  <si>
    <t>37292*********7311</t>
  </si>
  <si>
    <t>652******271</t>
  </si>
  <si>
    <t>吴统顺</t>
  </si>
  <si>
    <t>63212*********3519</t>
  </si>
  <si>
    <t>659******065</t>
  </si>
  <si>
    <t>梁雁飞</t>
  </si>
  <si>
    <t>65412*********0043</t>
  </si>
  <si>
    <t>654******522</t>
  </si>
  <si>
    <t>崔耀军</t>
  </si>
  <si>
    <t>15262*********2510</t>
  </si>
  <si>
    <t>652******047</t>
  </si>
  <si>
    <t>王烨凯</t>
  </si>
  <si>
    <t>15262*********2717</t>
  </si>
  <si>
    <t>653******7269</t>
  </si>
  <si>
    <t>庞红梅</t>
  </si>
  <si>
    <t>51092*********0041</t>
  </si>
  <si>
    <t>653******444</t>
  </si>
  <si>
    <t>陈新巧</t>
  </si>
  <si>
    <t>65290*********1425</t>
  </si>
  <si>
    <t>653******3566</t>
  </si>
  <si>
    <t>尚忠瑞</t>
  </si>
  <si>
    <t>37148*********5416</t>
  </si>
  <si>
    <t>653******4
577</t>
  </si>
  <si>
    <t>李群</t>
  </si>
  <si>
    <t>43122*********3768</t>
  </si>
  <si>
    <t>651******3
1</t>
  </si>
  <si>
    <t>窦绪印</t>
  </si>
  <si>
    <t>37148*********0017</t>
  </si>
  <si>
    <t>653******8
983</t>
  </si>
  <si>
    <t>冯作锦</t>
  </si>
  <si>
    <t>62230*********4412</t>
  </si>
  <si>
    <t>653******9
005</t>
  </si>
  <si>
    <t>彭伟</t>
  </si>
  <si>
    <t>65310*********2013</t>
  </si>
  <si>
    <t>653******8
77</t>
  </si>
  <si>
    <t>魏晓萍</t>
  </si>
  <si>
    <t>62012*********1448</t>
  </si>
  <si>
    <t>653******174</t>
  </si>
  <si>
    <t>唐翠</t>
  </si>
  <si>
    <t>65312*********6625</t>
  </si>
  <si>
    <t>653******253</t>
  </si>
  <si>
    <t>白雪</t>
  </si>
  <si>
    <t>65310*********2023</t>
  </si>
  <si>
    <t>653******683</t>
  </si>
  <si>
    <t>贾雪津</t>
  </si>
  <si>
    <t>13058*********1627</t>
  </si>
  <si>
    <t>653******5951</t>
  </si>
  <si>
    <t>吴雪存</t>
  </si>
  <si>
    <t>62232*********2827</t>
  </si>
  <si>
    <t>653******5957</t>
  </si>
  <si>
    <t>刘岩</t>
  </si>
  <si>
    <t>41132*********6326</t>
  </si>
  <si>
    <t>651******33</t>
  </si>
  <si>
    <t>俞倩倩</t>
  </si>
  <si>
    <t>41152*********602X</t>
  </si>
  <si>
    <t>653******9266</t>
  </si>
  <si>
    <t>高婷</t>
  </si>
  <si>
    <t>61052*********0029</t>
  </si>
  <si>
    <t>650******8851</t>
  </si>
  <si>
    <t>张亚楠</t>
  </si>
  <si>
    <t>34122*********4169</t>
  </si>
  <si>
    <t>653******100</t>
  </si>
  <si>
    <t>白兰文</t>
  </si>
  <si>
    <t>62232*********1829</t>
  </si>
  <si>
    <t>653******3608</t>
  </si>
  <si>
    <t>赵云峰</t>
  </si>
  <si>
    <t>51132*********1514</t>
  </si>
  <si>
    <t>653******663</t>
  </si>
  <si>
    <t>李凯</t>
  </si>
  <si>
    <t>65312*********0033</t>
  </si>
  <si>
    <t>659******285</t>
  </si>
  <si>
    <t>梁雪娇</t>
  </si>
  <si>
    <t>51130*********1224</t>
  </si>
  <si>
    <t>651******36</t>
  </si>
  <si>
    <t>唐永亮</t>
  </si>
  <si>
    <t>51162*********0416</t>
  </si>
  <si>
    <t>653******4995</t>
  </si>
  <si>
    <t>王凌</t>
  </si>
  <si>
    <t>65310*********5225</t>
  </si>
  <si>
    <t>凯姆拜尔妮萨·托合荪</t>
  </si>
  <si>
    <t>65312*********112X</t>
  </si>
  <si>
    <t>木沙江·艾山</t>
  </si>
  <si>
    <t>65310*********4432</t>
  </si>
  <si>
    <t>651******10</t>
  </si>
  <si>
    <t>库尔班·斯迪克</t>
  </si>
  <si>
    <t>65312*********3538</t>
  </si>
  <si>
    <t>651******41</t>
  </si>
  <si>
    <t>阿依古丽·如则</t>
  </si>
  <si>
    <t>65312*********0063</t>
  </si>
  <si>
    <t>玛日耶姆古丽·玉苏普</t>
  </si>
  <si>
    <t>65302*********1268</t>
  </si>
  <si>
    <t>65310*********4439</t>
  </si>
  <si>
    <t>651******68</t>
  </si>
  <si>
    <t>米尔比拉力江·米尔阿迪力</t>
  </si>
  <si>
    <t>65310*********1618</t>
  </si>
  <si>
    <t>653******3942</t>
  </si>
  <si>
    <t>西尔艾力·努尔买买提</t>
  </si>
  <si>
    <t>伊敏·阿卜来海提</t>
  </si>
  <si>
    <t>65312*********3211</t>
  </si>
  <si>
    <t>652******363</t>
  </si>
  <si>
    <t>依明江·吾甫力</t>
  </si>
  <si>
    <t>65310*********4419</t>
  </si>
  <si>
    <t>佐日姑丽·克日木</t>
  </si>
  <si>
    <t>65310*********442X</t>
  </si>
  <si>
    <t>653******646</t>
  </si>
  <si>
    <t>阿瓦姑丽·麦海提</t>
  </si>
  <si>
    <t>65312*********2123</t>
  </si>
  <si>
    <t>651******47</t>
  </si>
  <si>
    <t>仙木西亚·阿不都萨拉</t>
  </si>
  <si>
    <t>65310*********4023</t>
  </si>
  <si>
    <t>653******2452</t>
  </si>
  <si>
    <t>米也沙尔·热夏提</t>
  </si>
  <si>
    <t>65310*********1221</t>
  </si>
  <si>
    <t>653******470</t>
  </si>
  <si>
    <t>合力斯穆·赛来</t>
  </si>
  <si>
    <t>65312*********2340</t>
  </si>
  <si>
    <t>佐日古丽·久马克</t>
  </si>
  <si>
    <t>65312*********3445</t>
  </si>
  <si>
    <t>653******807</t>
  </si>
  <si>
    <t>阿热孜姑丽·艾孜则</t>
  </si>
  <si>
    <t>65312*********2367</t>
  </si>
  <si>
    <t>653******241</t>
  </si>
  <si>
    <t>阿依夏穆姑丽·吐尔逊</t>
  </si>
  <si>
    <t>姑再丽努尔·穆太力甫</t>
  </si>
  <si>
    <t>塔吉古丽·达伍提</t>
  </si>
  <si>
    <t>65312*********1522</t>
  </si>
  <si>
    <t>麦麦提克日木·司地克</t>
  </si>
  <si>
    <t>65310*********4978</t>
  </si>
  <si>
    <t>653******263</t>
  </si>
  <si>
    <t>艾山江·西尔艾力</t>
  </si>
  <si>
    <t>65310*********0011</t>
  </si>
  <si>
    <t>653******973</t>
  </si>
  <si>
    <t>买买提艾力·托乎提</t>
  </si>
  <si>
    <t>65310*********0415</t>
  </si>
  <si>
    <t>653******904</t>
  </si>
  <si>
    <t>阿布拉江·卡斯穆</t>
  </si>
  <si>
    <t>65312*********1979</t>
  </si>
  <si>
    <t>买买提艾力·依明</t>
  </si>
  <si>
    <t>65310*********4413</t>
  </si>
  <si>
    <t>653******361</t>
  </si>
  <si>
    <t>依干拜尔迪·麦麦提</t>
  </si>
  <si>
    <t>65312*********1932</t>
  </si>
  <si>
    <t>651******91</t>
  </si>
  <si>
    <t>买买提明·尤努斯</t>
  </si>
  <si>
    <t>65310*********4454</t>
  </si>
  <si>
    <t>653******554</t>
  </si>
  <si>
    <t>阿依加玛丽·乌布力喀斯木</t>
  </si>
  <si>
    <t>65312*********1747</t>
  </si>
  <si>
    <t>吐拉洪·吐尔洪</t>
  </si>
  <si>
    <t>米娜瓦尔·吐尔洪</t>
  </si>
  <si>
    <t>65310*********4428</t>
  </si>
  <si>
    <t>651******26</t>
  </si>
  <si>
    <t>祖力皮亚·吾守尔</t>
  </si>
  <si>
    <t>65310*********3228</t>
  </si>
  <si>
    <t>坎吉努尔·买买提依明</t>
  </si>
  <si>
    <t>65310*********4826</t>
  </si>
  <si>
    <t>653******420</t>
  </si>
  <si>
    <t>祖丽亚特·阿力木</t>
  </si>
  <si>
    <t>65310*********0448</t>
  </si>
  <si>
    <t>阿依古丽·伊敏</t>
  </si>
  <si>
    <t>65312*********1826</t>
  </si>
  <si>
    <t>买买提衣明·达吾提</t>
  </si>
  <si>
    <t>65310*********4837</t>
  </si>
  <si>
    <t>帕提古丽·萨迪克</t>
  </si>
  <si>
    <t>65313*********3663</t>
  </si>
  <si>
    <t>651******52</t>
  </si>
  <si>
    <t>麦麦提吐尔逊·麦麦提</t>
  </si>
  <si>
    <t>65310*********4411</t>
  </si>
  <si>
    <t>651******25</t>
  </si>
  <si>
    <t>赵文建</t>
  </si>
  <si>
    <t>62282*********0914</t>
  </si>
  <si>
    <t>阿曼古丽·吾舒尔</t>
  </si>
  <si>
    <t>65312*********2326</t>
  </si>
  <si>
    <t>651******27</t>
  </si>
  <si>
    <t>古丽·苏利坦</t>
  </si>
  <si>
    <t>65310*********4429</t>
  </si>
  <si>
    <t>651******15</t>
  </si>
  <si>
    <t>吾拉音·麦麦提伊敏</t>
  </si>
  <si>
    <t>65312*********2018</t>
  </si>
  <si>
    <t>651******76</t>
  </si>
  <si>
    <t>麦尔耶姆古丽·阿布都外力</t>
  </si>
  <si>
    <t>65312*********1727</t>
  </si>
  <si>
    <t>夏木西克买尔·努热孜</t>
  </si>
  <si>
    <t>65010*********4024</t>
  </si>
  <si>
    <t>麦麦提图尔荪·努尔麦麦提</t>
  </si>
  <si>
    <t>65312*********0556</t>
  </si>
  <si>
    <t>653******747</t>
  </si>
  <si>
    <t>图尔荪江·伊米尔</t>
  </si>
  <si>
    <t>65312*********117X</t>
  </si>
  <si>
    <t>653******831</t>
  </si>
  <si>
    <t>阿不都热依木·尤尔瓦斯</t>
  </si>
  <si>
    <t>65310*********0413</t>
  </si>
  <si>
    <t>库尔班江·尤尔瓦斯</t>
  </si>
  <si>
    <t>65310*********0437</t>
  </si>
  <si>
    <t>651******08</t>
  </si>
  <si>
    <t>阿力木·麦麦提依明</t>
  </si>
  <si>
    <t>65310*********4512</t>
  </si>
  <si>
    <t>瓦力·阿布力海提</t>
  </si>
  <si>
    <t>65312*********2957</t>
  </si>
  <si>
    <t>肉孜姑丽·阿比代克</t>
  </si>
  <si>
    <t>65312*********3020</t>
  </si>
  <si>
    <t>653******573</t>
  </si>
  <si>
    <t>玉苏音·卡德尔</t>
  </si>
  <si>
    <t>65312*********2137</t>
  </si>
  <si>
    <t>哈丽代姆·伊斯马伊力</t>
  </si>
  <si>
    <t>65312*********2127</t>
  </si>
  <si>
    <t>依司马义力·买买提吐尔逊</t>
  </si>
  <si>
    <t>65310*********4436</t>
  </si>
  <si>
    <t>阿不都热依木江·阿不都卡德</t>
  </si>
  <si>
    <t>65310*********4430</t>
  </si>
  <si>
    <t>马甜</t>
  </si>
  <si>
    <t>65310*********2021</t>
  </si>
  <si>
    <t>653******327</t>
  </si>
  <si>
    <t>茹克也木·依明</t>
  </si>
  <si>
    <t>65310*********1645</t>
  </si>
  <si>
    <t>653******206</t>
  </si>
  <si>
    <t>海日古丽·努斯皮艾力</t>
  </si>
  <si>
    <t>65412*********1846</t>
  </si>
  <si>
    <t>653******567</t>
  </si>
  <si>
    <t>王海波</t>
  </si>
  <si>
    <t>61272*********6039</t>
  </si>
  <si>
    <t>653******0674</t>
  </si>
  <si>
    <t>金兵</t>
  </si>
  <si>
    <t>51072*********0477</t>
  </si>
  <si>
    <t>653******3412</t>
  </si>
  <si>
    <t>吴务卿</t>
  </si>
  <si>
    <t>35042*********0514</t>
  </si>
  <si>
    <t>653******7517</t>
  </si>
  <si>
    <t>赵彩霞</t>
  </si>
  <si>
    <t>61252*********0747</t>
  </si>
  <si>
    <t>653******3994</t>
  </si>
  <si>
    <t>吐尼沙姑丽·库尔班</t>
  </si>
  <si>
    <t>65312*********3564</t>
  </si>
  <si>
    <t>651******99</t>
  </si>
  <si>
    <t>代粉红</t>
  </si>
  <si>
    <t>61240*********1587</t>
  </si>
  <si>
    <t>650******4</t>
  </si>
  <si>
    <t>杨俊宁</t>
  </si>
  <si>
    <t>62282*********1279</t>
  </si>
  <si>
    <t>654******322</t>
  </si>
  <si>
    <t>彭文刚</t>
  </si>
  <si>
    <t>42900*********7631</t>
  </si>
  <si>
    <t>650******578</t>
  </si>
  <si>
    <t>谢颖</t>
  </si>
  <si>
    <t>42900*********7665</t>
  </si>
  <si>
    <t>650******661</t>
  </si>
  <si>
    <t>谢永鹤</t>
  </si>
  <si>
    <t>34122*********3779</t>
  </si>
  <si>
    <t>650******013</t>
  </si>
  <si>
    <t>刘朵朵</t>
  </si>
  <si>
    <t>34122*********3326</t>
  </si>
  <si>
    <t>653******3984</t>
  </si>
  <si>
    <t>辛杰</t>
  </si>
  <si>
    <t>62222*********1512</t>
  </si>
  <si>
    <t>653******9536</t>
  </si>
  <si>
    <t>艾麦江·依马木</t>
  </si>
  <si>
    <t>65310*********0014</t>
  </si>
  <si>
    <t>乔巧慧</t>
  </si>
  <si>
    <t>41018*********6965</t>
  </si>
  <si>
    <t>653******712</t>
  </si>
  <si>
    <t>罗荣</t>
  </si>
  <si>
    <t>65310*********0449</t>
  </si>
  <si>
    <t>653******555</t>
  </si>
  <si>
    <t>王晓彤</t>
  </si>
  <si>
    <t>41282*********5327</t>
  </si>
  <si>
    <t>653******574</t>
  </si>
  <si>
    <t>蔡丹丹</t>
  </si>
  <si>
    <t>51021*********4825</t>
  </si>
  <si>
    <t>651******74</t>
  </si>
  <si>
    <t>刘彩云</t>
  </si>
  <si>
    <t>62032*********0627</t>
  </si>
  <si>
    <t>653******030</t>
  </si>
  <si>
    <t>鹿明珠</t>
  </si>
  <si>
    <t>41022*********0827</t>
  </si>
  <si>
    <t>653******3676</t>
  </si>
  <si>
    <t>康飞</t>
  </si>
  <si>
    <t>65312*********1776</t>
  </si>
  <si>
    <t>653******9135</t>
  </si>
  <si>
    <t>陈虹如</t>
  </si>
  <si>
    <t>65232*********1520</t>
  </si>
  <si>
    <t>651******3</t>
  </si>
  <si>
    <t>陈美蓉</t>
  </si>
  <si>
    <t>65232*********1028</t>
  </si>
  <si>
    <t>653******0364</t>
  </si>
  <si>
    <t>胡效滇</t>
  </si>
  <si>
    <t>65232*********4012</t>
  </si>
  <si>
    <t>650******9</t>
  </si>
  <si>
    <t>王占虎</t>
  </si>
  <si>
    <t>65412*********1477</t>
  </si>
  <si>
    <t>布威佐合古丽·阿卜来提</t>
  </si>
  <si>
    <t>65312*********1925</t>
  </si>
  <si>
    <t>653******974</t>
  </si>
  <si>
    <t>奴尔江·库热西</t>
  </si>
  <si>
    <t>65310*********4817</t>
  </si>
  <si>
    <t>王晓云</t>
  </si>
  <si>
    <t>65310*********121X</t>
  </si>
  <si>
    <t>650******5</t>
  </si>
  <si>
    <t>阿丽亚·阿迪力</t>
  </si>
  <si>
    <t>65310*********1227</t>
  </si>
  <si>
    <t>653******459</t>
  </si>
  <si>
    <t>阿依努尔·居麦</t>
  </si>
  <si>
    <t>653******549</t>
  </si>
  <si>
    <t>仲秀琴</t>
  </si>
  <si>
    <t>62232*********3426</t>
  </si>
  <si>
    <t>651******4</t>
  </si>
  <si>
    <t>张丽华</t>
  </si>
  <si>
    <t>65220*********1649</t>
  </si>
  <si>
    <t>651******5</t>
  </si>
  <si>
    <t>古丽给娜·麦麦提图尔荪</t>
  </si>
  <si>
    <t>653******161</t>
  </si>
  <si>
    <t>玉苏甫江·吾吉</t>
  </si>
  <si>
    <t>65312*********3531</t>
  </si>
  <si>
    <t>651******32</t>
  </si>
  <si>
    <t>陈雨</t>
  </si>
  <si>
    <t>41130*********5117</t>
  </si>
  <si>
    <t>653******764</t>
  </si>
  <si>
    <t>袁雪娜</t>
  </si>
  <si>
    <t>41272*********7542</t>
  </si>
  <si>
    <t>473******</t>
  </si>
  <si>
    <t>程倩</t>
  </si>
  <si>
    <t>65302*********0341</t>
  </si>
  <si>
    <t>毛东红</t>
  </si>
  <si>
    <t>65302*********0019</t>
  </si>
  <si>
    <t>麦合木提·阿不都吾甫尔</t>
  </si>
  <si>
    <t>65310*********4833</t>
  </si>
  <si>
    <t>653******483</t>
  </si>
  <si>
    <t>郭新军</t>
  </si>
  <si>
    <t>65310*********1216</t>
  </si>
  <si>
    <t>653******046</t>
  </si>
  <si>
    <t>阿布都艾尼·帕拉提</t>
  </si>
  <si>
    <t>65310*********1610</t>
  </si>
  <si>
    <t>653******0023</t>
  </si>
  <si>
    <t>张子钰</t>
  </si>
  <si>
    <t>65310*********2028</t>
  </si>
  <si>
    <t>653******977</t>
  </si>
  <si>
    <t>冯强</t>
  </si>
  <si>
    <t>65310*********5210</t>
  </si>
  <si>
    <t>653******352</t>
  </si>
  <si>
    <t>麦吾兰江·买尔旦</t>
  </si>
  <si>
    <t>65310*********0058</t>
  </si>
  <si>
    <t>653******929</t>
  </si>
  <si>
    <t>美合日古丽·麦海提</t>
  </si>
  <si>
    <t>65312*********0883</t>
  </si>
  <si>
    <t>653******621</t>
  </si>
  <si>
    <t>费宏伟</t>
  </si>
  <si>
    <t>65310*********2010</t>
  </si>
  <si>
    <t>653******272</t>
  </si>
  <si>
    <t>古丽孜巴·拜合提亚尔</t>
  </si>
  <si>
    <t>65310*********2025</t>
  </si>
  <si>
    <t>653******346</t>
  </si>
  <si>
    <t>吴联爱</t>
  </si>
  <si>
    <t>33032*********0612</t>
  </si>
  <si>
    <t>653******513</t>
  </si>
  <si>
    <t>陈宝宁</t>
  </si>
  <si>
    <t>62242*********0810</t>
  </si>
  <si>
    <t>653******830</t>
  </si>
  <si>
    <t>吴昊</t>
  </si>
  <si>
    <t>51382*********489X</t>
  </si>
  <si>
    <t>吴菲菲</t>
  </si>
  <si>
    <t>33032*********0662</t>
  </si>
  <si>
    <t>653******580</t>
  </si>
  <si>
    <t>李娟娟</t>
  </si>
  <si>
    <t>62282*********3722</t>
  </si>
  <si>
    <t>653******957</t>
  </si>
  <si>
    <t>贾旻</t>
  </si>
  <si>
    <t>65310*********0410</t>
  </si>
  <si>
    <t>653******192</t>
  </si>
  <si>
    <t>阿布都艾则孜·亚力昆</t>
  </si>
  <si>
    <t>65312*********441X</t>
  </si>
  <si>
    <t>孙博</t>
  </si>
  <si>
    <t>65420*********4619</t>
  </si>
  <si>
    <t>热沙来提·
吐尔逊</t>
  </si>
  <si>
    <t>65312*********1028</t>
  </si>
  <si>
    <t>徐新月</t>
  </si>
  <si>
    <t>65302*********0045</t>
  </si>
  <si>
    <t>653******8158</t>
  </si>
  <si>
    <t>曹忠孝</t>
  </si>
  <si>
    <t>65230*********641X</t>
  </si>
  <si>
    <t>653******310</t>
  </si>
  <si>
    <t>李凤敏</t>
  </si>
  <si>
    <t>34122*********3281</t>
  </si>
  <si>
    <t>653******505</t>
  </si>
  <si>
    <t>62232*********5583</t>
  </si>
  <si>
    <t>653******7234</t>
  </si>
  <si>
    <t>崔俊</t>
  </si>
  <si>
    <t>65312*********0023</t>
  </si>
  <si>
    <t>653******127</t>
  </si>
  <si>
    <t>周金花</t>
  </si>
  <si>
    <t>62242*********4280</t>
  </si>
  <si>
    <t>656******889</t>
  </si>
  <si>
    <t>王宇宸</t>
  </si>
  <si>
    <t>65312*********0619</t>
  </si>
  <si>
    <t>653******746</t>
  </si>
  <si>
    <t>热甫开提江·吾买尔</t>
  </si>
  <si>
    <t>65310*********2416</t>
  </si>
  <si>
    <t>阿卜杜热依木·麦麦提</t>
  </si>
  <si>
    <t>65312*********4435</t>
  </si>
  <si>
    <t>650******505</t>
  </si>
  <si>
    <t>阿不都乃比江·阿不都孩力</t>
  </si>
  <si>
    <t>65310*********0832</t>
  </si>
  <si>
    <t>653******599</t>
  </si>
  <si>
    <t>塔依尔江·吐尔逊</t>
  </si>
  <si>
    <t>65310*********5612</t>
  </si>
  <si>
    <t>653******2789</t>
  </si>
  <si>
    <t>党鲜</t>
  </si>
  <si>
    <t>41132*********0725</t>
  </si>
  <si>
    <t>653******8836</t>
  </si>
  <si>
    <t>代中川</t>
  </si>
  <si>
    <t>51303*********4716</t>
  </si>
  <si>
    <t>432******</t>
  </si>
  <si>
    <t>黄素华</t>
  </si>
  <si>
    <t>51303*********4725</t>
  </si>
  <si>
    <t>徐国英</t>
  </si>
  <si>
    <t>65280*********2828</t>
  </si>
  <si>
    <t>326******</t>
  </si>
  <si>
    <t>宁浩</t>
  </si>
  <si>
    <t>65313*********0321</t>
  </si>
  <si>
    <t>653******142</t>
  </si>
  <si>
    <t>邹乐</t>
  </si>
  <si>
    <t>65312*********2221</t>
  </si>
  <si>
    <t>余浪</t>
  </si>
  <si>
    <t>65302*********2548</t>
  </si>
  <si>
    <t>653******9574</t>
  </si>
  <si>
    <t>尼苏热提·阿不都赛里木</t>
  </si>
  <si>
    <t>65310*********3221</t>
  </si>
  <si>
    <t>653******5143</t>
  </si>
  <si>
    <t>宫婷婷</t>
  </si>
  <si>
    <t>65322*********2525</t>
  </si>
  <si>
    <t>653******7582</t>
  </si>
  <si>
    <t>鲁兰梅</t>
  </si>
  <si>
    <t>65310*********1622</t>
  </si>
  <si>
    <t>653******419</t>
  </si>
  <si>
    <t>张志丽</t>
  </si>
  <si>
    <t>14242*********1529</t>
  </si>
  <si>
    <t>653******8305</t>
  </si>
  <si>
    <t>胡晓丽</t>
  </si>
  <si>
    <t>41132*********3844</t>
  </si>
  <si>
    <t>653******343</t>
  </si>
  <si>
    <t>赵静</t>
  </si>
  <si>
    <t>51162*********2821</t>
  </si>
  <si>
    <t>653******557</t>
  </si>
  <si>
    <t>李靖琪</t>
  </si>
  <si>
    <t>65312*********1760</t>
  </si>
  <si>
    <t>653******644</t>
  </si>
  <si>
    <t>帕丽旦·依布拉英</t>
  </si>
  <si>
    <t>65312*********4220</t>
  </si>
  <si>
    <t>653******926</t>
  </si>
  <si>
    <t>麦吾兰江·阿布都克依穆</t>
  </si>
  <si>
    <t>65312*********3533</t>
  </si>
  <si>
    <t>653******697</t>
  </si>
  <si>
    <t>麦尔比那·穆合塔尔</t>
  </si>
  <si>
    <t>65312*********2146</t>
  </si>
  <si>
    <t>653******5861</t>
  </si>
  <si>
    <t>托合提阿吉·阿卜杜热伊木</t>
  </si>
  <si>
    <t>653******822</t>
  </si>
  <si>
    <t>耿海云</t>
  </si>
  <si>
    <t>65310*********1239</t>
  </si>
  <si>
    <t>653******217</t>
  </si>
  <si>
    <t>居来提·玉素甫</t>
  </si>
  <si>
    <t>65310*********4812</t>
  </si>
  <si>
    <t>653******401</t>
  </si>
  <si>
    <t>玛依努尔·努拉洪</t>
  </si>
  <si>
    <t>65900*********1241</t>
  </si>
  <si>
    <t>653******589</t>
  </si>
  <si>
    <t>努尔阿米乃木·伊马木</t>
  </si>
  <si>
    <t>653******106</t>
  </si>
  <si>
    <t>杨雷</t>
  </si>
  <si>
    <t>51132*********4538</t>
  </si>
  <si>
    <t>653******995</t>
  </si>
  <si>
    <t>周东亮</t>
  </si>
  <si>
    <t>51303*********1315</t>
  </si>
  <si>
    <t>古再丽努尔·麦麦提明</t>
  </si>
  <si>
    <t>65302*********1220</t>
  </si>
  <si>
    <t>653******351</t>
  </si>
  <si>
    <t>艾尼玩·司迪克</t>
  </si>
  <si>
    <t>65310*********4010</t>
  </si>
  <si>
    <t>653******397</t>
  </si>
  <si>
    <t>穆妮热·沙迪克</t>
  </si>
  <si>
    <t>65310*********0060</t>
  </si>
  <si>
    <t>653******204</t>
  </si>
  <si>
    <t>祖力皮亚·吾斯曼</t>
  </si>
  <si>
    <t>653******983</t>
  </si>
  <si>
    <t>屯妮萨·麦木提力</t>
  </si>
  <si>
    <t>65312*********3420</t>
  </si>
  <si>
    <t>任园园</t>
  </si>
  <si>
    <t>41132*********0942</t>
  </si>
  <si>
    <t>653******562</t>
  </si>
  <si>
    <t>阿卜杜合力力·穆太力普</t>
  </si>
  <si>
    <t>65312*********1936</t>
  </si>
  <si>
    <t>652******097</t>
  </si>
  <si>
    <t>图尔荪江·佧米力</t>
  </si>
  <si>
    <t>65312*********2379</t>
  </si>
  <si>
    <t>651******16</t>
  </si>
  <si>
    <t>阿依帕夏·居麦</t>
  </si>
  <si>
    <t>65312*********0582</t>
  </si>
  <si>
    <t>653******536</t>
  </si>
  <si>
    <t>排日代姆·阿卜力孜</t>
  </si>
  <si>
    <t>65312*********3203</t>
  </si>
  <si>
    <t>653******187</t>
  </si>
  <si>
    <t>赵威</t>
  </si>
  <si>
    <t>65312*********0031</t>
  </si>
  <si>
    <t>653******238</t>
  </si>
  <si>
    <t>凯姆拜尔古丽·拜科日</t>
  </si>
  <si>
    <t>65312*********2105</t>
  </si>
  <si>
    <t>653******873</t>
  </si>
  <si>
    <t>古丽美合日·约麦尔</t>
  </si>
  <si>
    <t>65312*********1469</t>
  </si>
  <si>
    <t>茹柯耶·艾麦提</t>
  </si>
  <si>
    <t>65312*********3227</t>
  </si>
  <si>
    <t>653******012</t>
  </si>
  <si>
    <t>米尔古丽·吾普尔</t>
  </si>
  <si>
    <t>65312*********0042</t>
  </si>
  <si>
    <t>651******62</t>
  </si>
  <si>
    <t>艾加古丽·买买提</t>
  </si>
  <si>
    <t>65312*********0020</t>
  </si>
  <si>
    <t>653******800</t>
  </si>
  <si>
    <t>排尔哈提·阿卜杜麦提</t>
  </si>
  <si>
    <t>65312*********2719</t>
  </si>
  <si>
    <t>阿斯亚·艾尔肯</t>
  </si>
  <si>
    <t>653******660</t>
  </si>
  <si>
    <t>洁米丽古丽·图尔荪</t>
  </si>
  <si>
    <t>65312*********4221</t>
  </si>
  <si>
    <t>653******842</t>
  </si>
  <si>
    <t>玉素甫江·肉孜</t>
  </si>
  <si>
    <t>65312*********0058</t>
  </si>
  <si>
    <t>653******407</t>
  </si>
  <si>
    <t>穆太力普·尤努斯</t>
  </si>
  <si>
    <t>65312*********0599</t>
  </si>
  <si>
    <t>653******280</t>
  </si>
  <si>
    <t>古丽齐曼·达伍提</t>
  </si>
  <si>
    <t>65312*********2627</t>
  </si>
  <si>
    <t>653******172</t>
  </si>
  <si>
    <r>
      <t>吐提古丽</t>
    </r>
    <r>
      <rPr>
        <sz val="16"/>
        <color rgb="FF000000"/>
        <rFont val="宋体"/>
        <charset val="134"/>
        <scheme val="minor"/>
      </rPr>
      <t>·</t>
    </r>
    <r>
      <rPr>
        <sz val="16"/>
        <color theme="1"/>
        <rFont val="宋体"/>
        <charset val="134"/>
        <scheme val="minor"/>
      </rPr>
      <t>艾尔肯</t>
    </r>
  </si>
  <si>
    <t>65310*********0428</t>
  </si>
  <si>
    <t>653******895</t>
  </si>
  <si>
    <t>依帕尔姑·艾山</t>
  </si>
  <si>
    <t>65310*********0820</t>
  </si>
  <si>
    <t>653******730</t>
  </si>
  <si>
    <r>
      <t>祖丽皮耶</t>
    </r>
    <r>
      <rPr>
        <sz val="16"/>
        <color rgb="FF000000"/>
        <rFont val="宋体"/>
        <charset val="134"/>
        <scheme val="minor"/>
      </rPr>
      <t>·</t>
    </r>
    <r>
      <rPr>
        <sz val="16"/>
        <color theme="1"/>
        <rFont val="宋体"/>
        <charset val="134"/>
        <scheme val="minor"/>
      </rPr>
      <t>奥斯曼</t>
    </r>
  </si>
  <si>
    <t>65313*********0025</t>
  </si>
  <si>
    <t>653******937</t>
  </si>
  <si>
    <r>
      <t>布阿依夏穆姑丽</t>
    </r>
    <r>
      <rPr>
        <sz val="16"/>
        <color rgb="FF000000"/>
        <rFont val="宋体"/>
        <charset val="134"/>
        <scheme val="minor"/>
      </rPr>
      <t>·</t>
    </r>
    <r>
      <rPr>
        <sz val="16"/>
        <color theme="1"/>
        <rFont val="宋体"/>
        <charset val="134"/>
        <scheme val="minor"/>
      </rPr>
      <t>苏皮</t>
    </r>
  </si>
  <si>
    <t>65312*********1224</t>
  </si>
  <si>
    <t>阿依努尔·图尔贡</t>
  </si>
  <si>
    <t>65312*********3529</t>
  </si>
  <si>
    <t>热依汉古丽·艾萨</t>
  </si>
  <si>
    <t>65312*********1229</t>
  </si>
  <si>
    <t>佐日古丽·麦麦提</t>
  </si>
  <si>
    <t>65312*********0525</t>
  </si>
  <si>
    <t>652******815</t>
  </si>
  <si>
    <t>迪丽胡玛尔·托合提</t>
  </si>
  <si>
    <t>65312*********002X</t>
  </si>
  <si>
    <t>布麦热木·努尔麦麦提</t>
  </si>
  <si>
    <t>65310*********5205</t>
  </si>
  <si>
    <t>653******261</t>
  </si>
  <si>
    <t>古丽扎尔·麦木提敏</t>
  </si>
  <si>
    <t>65312*********3849</t>
  </si>
  <si>
    <t>麦丽开·喀伊穆</t>
  </si>
  <si>
    <t>65312*********1445</t>
  </si>
  <si>
    <t>653******725</t>
  </si>
  <si>
    <t>张雪敏</t>
  </si>
  <si>
    <t>65292*********0024</t>
  </si>
  <si>
    <t>653******325</t>
  </si>
  <si>
    <t>司马义里江·伊力哈尔</t>
  </si>
  <si>
    <t>65310*********0812</t>
  </si>
  <si>
    <t>653******999</t>
  </si>
  <si>
    <t>图罕·阿尤普</t>
  </si>
  <si>
    <t>65310*********1684</t>
  </si>
  <si>
    <t>653******701</t>
  </si>
  <si>
    <t>姑丽尼格尔·玉素甫</t>
  </si>
  <si>
    <t>65310*********1621</t>
  </si>
  <si>
    <t>653******885</t>
  </si>
  <si>
    <t>何霏</t>
  </si>
  <si>
    <t>65310*********5207</t>
  </si>
  <si>
    <t>653******138</t>
  </si>
  <si>
    <t>冯晓丹</t>
  </si>
  <si>
    <t>65310*********202X</t>
  </si>
  <si>
    <t>张彩霞</t>
  </si>
  <si>
    <t>65312*********0025</t>
  </si>
  <si>
    <t>653******029</t>
  </si>
  <si>
    <t>阿尔祖古丽·阿力普</t>
  </si>
  <si>
    <t>65312*********1220</t>
  </si>
  <si>
    <t>653******344</t>
  </si>
  <si>
    <t>布左拉·阿不都热衣木</t>
  </si>
  <si>
    <t>65310*********4026</t>
  </si>
  <si>
    <t>古力皮亚·艾尔肯</t>
  </si>
  <si>
    <t>653******985</t>
  </si>
  <si>
    <t>伊尔潘·安外尔</t>
  </si>
  <si>
    <t>65312*********0018</t>
  </si>
  <si>
    <t>653******279</t>
  </si>
  <si>
    <t>阿孜古丽·塔西甫那提</t>
  </si>
  <si>
    <t>65313*********1226</t>
  </si>
  <si>
    <t>蒋转子</t>
  </si>
  <si>
    <t>62052*********5608</t>
  </si>
  <si>
    <t>653******1716</t>
  </si>
  <si>
    <t>麦德娜·多莱提</t>
  </si>
  <si>
    <t>65310*********762X</t>
  </si>
  <si>
    <t>651******39</t>
  </si>
  <si>
    <t>努仁尼莎·库尔班</t>
  </si>
  <si>
    <t>65310*********4822</t>
  </si>
  <si>
    <t>653******2060</t>
  </si>
  <si>
    <t>努尔曼古丽・吐孙</t>
  </si>
  <si>
    <t>653******918</t>
  </si>
  <si>
    <t>古丽拜合热姆·斯迪克</t>
  </si>
  <si>
    <t>65312*********2122</t>
  </si>
  <si>
    <t>美合日班古丽·麦麦提</t>
  </si>
  <si>
    <t>65312*********152X</t>
  </si>
  <si>
    <t>653******9919</t>
  </si>
  <si>
    <t>古丽米热·奥布力喀斯木</t>
  </si>
  <si>
    <t>65312*********114X</t>
  </si>
  <si>
    <t>651******20</t>
  </si>
  <si>
    <t>米亚提斯尔·尼扎吉</t>
  </si>
  <si>
    <t>65302*********042X</t>
  </si>
  <si>
    <t>努拉拉·艾麦提</t>
  </si>
  <si>
    <t>65310*********0827</t>
  </si>
  <si>
    <t>653******180</t>
  </si>
  <si>
    <t>努尔斯曼古丽·穆萨</t>
  </si>
  <si>
    <t>65312*********3720</t>
  </si>
  <si>
    <t>651******51</t>
  </si>
  <si>
    <t>沙吾提江·穆明</t>
  </si>
  <si>
    <t>65312*********0914</t>
  </si>
  <si>
    <t>排日代姆·格亚斯丁</t>
  </si>
  <si>
    <t>65312*********3728</t>
  </si>
  <si>
    <t>653******607</t>
  </si>
  <si>
    <t>买买提明·买买吐逊</t>
  </si>
  <si>
    <t>65310*********4818</t>
  </si>
  <si>
    <t>库尔班江·伊敏</t>
  </si>
  <si>
    <t>65312*********2959</t>
  </si>
  <si>
    <t>帕提古丽·玉苏普</t>
  </si>
  <si>
    <t>65312*********1463</t>
  </si>
  <si>
    <t>651******86</t>
  </si>
  <si>
    <t>热依汗古丽·阿布拉</t>
  </si>
  <si>
    <t>65313*********1208</t>
  </si>
  <si>
    <t>651******09</t>
  </si>
  <si>
    <t>古丽米热·艾则孜</t>
  </si>
  <si>
    <t>65312*********0425</t>
  </si>
  <si>
    <t>653******086</t>
  </si>
  <si>
    <t>祖丽皮耶·阿卜拉</t>
  </si>
  <si>
    <t>65312*********2026</t>
  </si>
  <si>
    <t>麦哈巴·艾尔肯</t>
  </si>
  <si>
    <t>65310*********1222</t>
  </si>
  <si>
    <t>地力拜尔·托乎提</t>
  </si>
  <si>
    <t>653******471</t>
  </si>
  <si>
    <t>努尔阿米那·阿布都热衣木</t>
  </si>
  <si>
    <t>65310*********0828</t>
  </si>
  <si>
    <t>653******166</t>
  </si>
  <si>
    <t>吴美霞</t>
  </si>
  <si>
    <t>62230*********7589</t>
  </si>
  <si>
    <t>653******495</t>
  </si>
  <si>
    <t>陆安东</t>
  </si>
  <si>
    <t>653******882</t>
  </si>
  <si>
    <t>艾孜买提·阿布来提</t>
  </si>
  <si>
    <t>65310*********1616</t>
  </si>
  <si>
    <t>如克叶木·阿不力克木</t>
  </si>
  <si>
    <t>65310*********2046</t>
  </si>
  <si>
    <t>653******376</t>
  </si>
  <si>
    <t>苗锦辉</t>
  </si>
  <si>
    <t>65310*********1611</t>
  </si>
  <si>
    <t>653******893</t>
  </si>
  <si>
    <t>阿迪力江·艾尔肯</t>
  </si>
  <si>
    <t>65312*********2616</t>
  </si>
  <si>
    <t>653******696</t>
  </si>
  <si>
    <t>再努尔·玉麦尔</t>
  </si>
  <si>
    <t>努尔克孜·艾尼</t>
  </si>
  <si>
    <t>65310*********5906</t>
  </si>
  <si>
    <t>帕提麦·依米提</t>
  </si>
  <si>
    <t>65312*********2427</t>
  </si>
  <si>
    <t>653******526</t>
  </si>
  <si>
    <t>艾比巴·吐迪</t>
  </si>
  <si>
    <t>65310*********4427</t>
  </si>
  <si>
    <t>阿瓦尼沙·阿布都艾尼</t>
  </si>
  <si>
    <t>653******309</t>
  </si>
  <si>
    <t>祖力皮亚·艾海提</t>
  </si>
  <si>
    <t>65312*********0021</t>
  </si>
  <si>
    <t>653******819</t>
  </si>
  <si>
    <t>买热牙木古·吾斯曼</t>
  </si>
  <si>
    <t>65312*********1886</t>
  </si>
  <si>
    <t>653******1378</t>
  </si>
  <si>
    <t>热合木提·买买提明</t>
  </si>
  <si>
    <t>65312*********0012</t>
  </si>
  <si>
    <t>艾丽皮努尔·艾尼瓦尔</t>
  </si>
  <si>
    <t>65310*********0429</t>
  </si>
  <si>
    <t>653******271</t>
  </si>
  <si>
    <t>米叶赛尔·吾斯曼</t>
  </si>
  <si>
    <t xml:space="preserve">65310*********082X </t>
  </si>
  <si>
    <t>653******687</t>
  </si>
  <si>
    <t>艾丽皮热·沙比提江</t>
  </si>
  <si>
    <t>65300*********0422</t>
  </si>
  <si>
    <t>迪丽胡马尔·库来西</t>
  </si>
  <si>
    <t>65310*********0822</t>
  </si>
  <si>
    <t>651******95</t>
  </si>
  <si>
    <t>阿达莱提·热合曼</t>
  </si>
  <si>
    <t>65312*********1706</t>
  </si>
  <si>
    <t>喀迪尔亚·艾麦提</t>
  </si>
  <si>
    <t>65312*********0829</t>
  </si>
  <si>
    <t>653******4984</t>
  </si>
  <si>
    <t>热米拉木·买买提依明</t>
  </si>
  <si>
    <t>65312*********0348</t>
  </si>
  <si>
    <t>热依罕古丽·托合提</t>
  </si>
  <si>
    <t>65312*********1820</t>
  </si>
  <si>
    <t>653******950</t>
  </si>
  <si>
    <t>阿纳姑·吐尔逊</t>
  </si>
  <si>
    <t>65313*********0804</t>
  </si>
  <si>
    <t>653******437</t>
  </si>
  <si>
    <t>阿依谢姆古丽·阿卜杜热伊木</t>
  </si>
  <si>
    <t>65313*********2227</t>
  </si>
  <si>
    <t>努尔比亚木·阿布都热合曼</t>
  </si>
  <si>
    <t>热依拉·塔依尔</t>
  </si>
  <si>
    <t>努尔阿米乃姆·麦麦提</t>
  </si>
  <si>
    <t>653******862</t>
  </si>
  <si>
    <t>努尔斯丽米古丽·穆太力普</t>
  </si>
  <si>
    <t>沙拉菲提·麦麦提</t>
  </si>
  <si>
    <t>65312*********1222</t>
  </si>
  <si>
    <t>则乃提古丽·萨吾尔</t>
  </si>
  <si>
    <t>65312*********1266</t>
  </si>
  <si>
    <t>653******1237</t>
  </si>
  <si>
    <t>古再丽努尔·玉苏普</t>
  </si>
  <si>
    <t>653******394</t>
  </si>
  <si>
    <t>布阿伊夏姆·图尔迪</t>
  </si>
  <si>
    <t>65312*********2066</t>
  </si>
  <si>
    <t>653******116</t>
  </si>
  <si>
    <t>古丽美合日·图尔贡</t>
  </si>
  <si>
    <t>65312*********0541</t>
  </si>
  <si>
    <t>妮萨古丽·赫克木</t>
  </si>
  <si>
    <t>65312*********1149</t>
  </si>
  <si>
    <t>美合日古丽·麦麦提敏</t>
  </si>
  <si>
    <t>65312*********1122</t>
  </si>
  <si>
    <t>651******17</t>
  </si>
  <si>
    <t>帕热代·阿不都肉苏力</t>
  </si>
  <si>
    <t>65312*********462X</t>
  </si>
  <si>
    <t>西任古·托合提库玩</t>
  </si>
  <si>
    <t>65312*********0423</t>
  </si>
  <si>
    <t>653******615</t>
  </si>
  <si>
    <t>热依拉木·买买提</t>
  </si>
  <si>
    <t>65312*********0827</t>
  </si>
  <si>
    <t>651******12</t>
  </si>
  <si>
    <t>苏比努尔·吾布力</t>
  </si>
  <si>
    <t>65312*********4628</t>
  </si>
  <si>
    <t>653******124</t>
  </si>
  <si>
    <t>麦合木提·艾沙提</t>
  </si>
  <si>
    <t>65312*********0814</t>
  </si>
  <si>
    <t>努热古力·艾麦提尼牙孜</t>
  </si>
  <si>
    <t>65312*********1824</t>
  </si>
  <si>
    <t>阿依努尔·吐尔孙</t>
  </si>
  <si>
    <t>65312*********0421</t>
  </si>
  <si>
    <t>653******570</t>
  </si>
  <si>
    <t>故扎丽·马合木提</t>
  </si>
  <si>
    <t>65312*********248X</t>
  </si>
  <si>
    <t>653******743</t>
  </si>
  <si>
    <t>木克热木·马合木提</t>
  </si>
  <si>
    <t>65312*********2421</t>
  </si>
  <si>
    <t>651******42</t>
  </si>
  <si>
    <t>阿依尼尕尔·吐尔洪</t>
  </si>
  <si>
    <t>653******128</t>
  </si>
  <si>
    <t>阿布都许库尔·阿布力米提</t>
  </si>
  <si>
    <t>65312*********0434</t>
  </si>
  <si>
    <t>653******354</t>
  </si>
  <si>
    <t>米热阿依·卡米力</t>
  </si>
  <si>
    <t>65312*********0028</t>
  </si>
  <si>
    <t>古再丽·麦麦提</t>
  </si>
  <si>
    <t>65312*********134X</t>
  </si>
  <si>
    <t>玛依拉·牙生</t>
  </si>
  <si>
    <t>65312*********026X</t>
  </si>
  <si>
    <t>阿提古丽·艾尔肯</t>
  </si>
  <si>
    <t>65312*********0505</t>
  </si>
  <si>
    <t>653******762</t>
  </si>
  <si>
    <t>阿亚提比格木·阿布力都艾尼</t>
  </si>
  <si>
    <t>买买提卡比力·买买提玉素甫</t>
  </si>
  <si>
    <t>米娜瓦尔·开木拜尔</t>
  </si>
  <si>
    <t>65312*********3621</t>
  </si>
  <si>
    <t>653******902</t>
  </si>
  <si>
    <t>麦麦提江·吾布力</t>
  </si>
  <si>
    <t>65310*********1659</t>
  </si>
  <si>
    <t>653******311</t>
  </si>
  <si>
    <t>阿曼尼萨·阿布都热合曼</t>
  </si>
  <si>
    <t>麦日古丽·阿卜力克木</t>
  </si>
  <si>
    <t>65312*********1185</t>
  </si>
  <si>
    <t>克伦·买拉</t>
  </si>
  <si>
    <t>65313*********001X</t>
  </si>
  <si>
    <t>653******1253</t>
  </si>
  <si>
    <t xml:space="preserve">  邢嘉芮</t>
  </si>
  <si>
    <t>65313*********0037</t>
  </si>
  <si>
    <t>653******188</t>
  </si>
  <si>
    <t>努尔比亚木·卡迪尔</t>
  </si>
  <si>
    <t>65312*********0349</t>
  </si>
  <si>
    <t>653******986</t>
  </si>
  <si>
    <t>麦合穆提江·麦麦提</t>
  </si>
  <si>
    <t>65312*********1710</t>
  </si>
  <si>
    <t>塔依尔江·卡米力</t>
  </si>
  <si>
    <t>65310*********0012</t>
  </si>
  <si>
    <t>653******67</t>
  </si>
  <si>
    <t>热则耶·艾麦提</t>
  </si>
  <si>
    <t>65312*********1423</t>
  </si>
  <si>
    <t>凯丽比努尔·图拉普</t>
  </si>
  <si>
    <t>652******433</t>
  </si>
  <si>
    <t>希尔艾力·图尔荪</t>
  </si>
  <si>
    <t>65312*********175X</t>
  </si>
  <si>
    <t>亚森·沙比尔</t>
  </si>
  <si>
    <t>65312*********2931</t>
  </si>
  <si>
    <t>阿力吐江·巴巴江</t>
  </si>
  <si>
    <t>65313*********1413</t>
  </si>
  <si>
    <t>沙拉麦提·吐逊</t>
  </si>
  <si>
    <t>65312*********3521</t>
  </si>
  <si>
    <t>张驰</t>
  </si>
  <si>
    <t>653******797</t>
  </si>
  <si>
    <t>热孜宛姑丽·麦麦提敏</t>
  </si>
  <si>
    <t>65312*********242X</t>
  </si>
  <si>
    <t>茹则妮萨·奥布力</t>
  </si>
  <si>
    <t>65312*********1949</t>
  </si>
  <si>
    <t>贝丽柯孜·麦麦提</t>
  </si>
  <si>
    <t>651******23</t>
  </si>
  <si>
    <t>乌尔荪古丽·麦麦提</t>
  </si>
  <si>
    <t>65312*********0026</t>
  </si>
  <si>
    <t>再乃普古丽·麦麦提艾力</t>
  </si>
  <si>
    <t>65312*********0823</t>
  </si>
  <si>
    <t>热比耶·伊敏</t>
  </si>
  <si>
    <t>65312*********1427</t>
  </si>
  <si>
    <t>651******05</t>
  </si>
  <si>
    <t>努尔比耶姆·阿卜拉</t>
  </si>
  <si>
    <t>65312*********2485</t>
  </si>
  <si>
    <t>祖姆热古丽·买买提</t>
  </si>
  <si>
    <t>65310*********444X</t>
  </si>
  <si>
    <t>祖丽胡买尔·阿布都艾尼</t>
  </si>
  <si>
    <t>65310*********0845</t>
  </si>
  <si>
    <t>克迪日亚·麦麦提日夏提</t>
  </si>
  <si>
    <t>65310*********482X</t>
  </si>
  <si>
    <t>古再丽努尔·阿卜拉</t>
  </si>
  <si>
    <t>65312*********3422</t>
  </si>
  <si>
    <t>653******231</t>
  </si>
  <si>
    <t>吐热萨·阿卜力米提</t>
  </si>
  <si>
    <t>65312*********4682</t>
  </si>
  <si>
    <t>004******9</t>
  </si>
  <si>
    <t>阿娜尔古丽·伍麦尔</t>
  </si>
  <si>
    <t>004******8</t>
  </si>
  <si>
    <t>热萨来提·赛麦尔</t>
  </si>
  <si>
    <t>65312*********204X</t>
  </si>
  <si>
    <t>990******6</t>
  </si>
  <si>
    <t>玉苏普·热孜克</t>
  </si>
  <si>
    <t>65312*********1210</t>
  </si>
  <si>
    <t>001******5</t>
  </si>
  <si>
    <t>凯比努尔·吐鲁洪</t>
  </si>
  <si>
    <t>65312*********4626</t>
  </si>
  <si>
    <t>阿依米热·阿地力</t>
  </si>
  <si>
    <t>65312*********4649</t>
  </si>
  <si>
    <t>004******3</t>
  </si>
  <si>
    <t>艾尼瓦尔·艾孜孜</t>
  </si>
  <si>
    <t>65312*********4615</t>
  </si>
  <si>
    <t>004******5</t>
  </si>
  <si>
    <t>巴哈尔古丽·巴合夏提</t>
  </si>
  <si>
    <t>65312*********464X</t>
  </si>
  <si>
    <t>吾斯曼江·麦麦提明</t>
  </si>
  <si>
    <t>65312*********0875</t>
  </si>
  <si>
    <t>阿力木·亚森</t>
  </si>
  <si>
    <t>65312*********223X</t>
  </si>
  <si>
    <t>阿依夏木姑丽·买合木提</t>
  </si>
  <si>
    <t>65312*********022X</t>
  </si>
  <si>
    <t>004******7</t>
  </si>
  <si>
    <t>布热比·艾买尔</t>
  </si>
  <si>
    <t>65312*********2442</t>
  </si>
  <si>
    <t>吐尔孙江·阿布力米提</t>
  </si>
  <si>
    <t>65312*********0217</t>
  </si>
  <si>
    <t>努热曼姑丽·阿布都拉</t>
  </si>
  <si>
    <t>65312*********3027</t>
  </si>
  <si>
    <t>004******6</t>
  </si>
  <si>
    <t>努热曼古力·阿布力米提</t>
  </si>
  <si>
    <t>65312*********3623</t>
  </si>
  <si>
    <t>巴哈尔古丽·阿布都卡迪尔</t>
  </si>
  <si>
    <t>65312*********2924</t>
  </si>
  <si>
    <t>004******49</t>
  </si>
  <si>
    <t>努尔尼沙·阿布都热依木</t>
  </si>
  <si>
    <t>王志丽</t>
  </si>
  <si>
    <t>65312*********0625</t>
  </si>
  <si>
    <t>李婷婷</t>
  </si>
  <si>
    <t>65312*********2923</t>
  </si>
  <si>
    <t>003******5</t>
  </si>
  <si>
    <t>阿丽亚·玉素甫</t>
  </si>
  <si>
    <t>65312*********0621</t>
  </si>
  <si>
    <t>姑丽巴哈尔·买买提</t>
  </si>
  <si>
    <t>65312*********0321</t>
  </si>
  <si>
    <t>阿依努尔·麦合木提</t>
  </si>
  <si>
    <t>65312*********2441</t>
  </si>
  <si>
    <t>004******4</t>
  </si>
  <si>
    <t>买买提·牙生</t>
  </si>
  <si>
    <t>65312*********1714</t>
  </si>
  <si>
    <t>艾合麦提江·阿力木</t>
  </si>
  <si>
    <t>65312*********1632</t>
  </si>
  <si>
    <t>990******5</t>
  </si>
  <si>
    <t>玛依努尔·木沙</t>
  </si>
  <si>
    <t>65312*********0120</t>
  </si>
  <si>
    <t>麦合木提·麦麦提</t>
  </si>
  <si>
    <t>65312*********2214</t>
  </si>
  <si>
    <t>地丽努尔·木塔力甫</t>
  </si>
  <si>
    <t>65312*********2828</t>
  </si>
  <si>
    <t>阿布都喀哈尔·亚森</t>
  </si>
  <si>
    <t>65312*********1835</t>
  </si>
  <si>
    <t>库尔班萨·买买提</t>
  </si>
  <si>
    <t>65312*********1523</t>
  </si>
  <si>
    <t>玉苏因·吾拉因</t>
  </si>
  <si>
    <t>65312*********1832</t>
  </si>
  <si>
    <t>艾孜孜·卡依木</t>
  </si>
  <si>
    <t>65312*********073X</t>
  </si>
  <si>
    <t>热孜娅·阿不都艾尼</t>
  </si>
  <si>
    <t>65322*********0040</t>
  </si>
  <si>
    <t>004******1</t>
  </si>
  <si>
    <t>热孜瓦古·买买提</t>
  </si>
  <si>
    <t>004******2</t>
  </si>
  <si>
    <t>艾斯凯尔·艾合买提</t>
  </si>
  <si>
    <t>65312*********1274</t>
  </si>
  <si>
    <t>努尔艾力·阿卜力米提</t>
  </si>
  <si>
    <t>65312*********027X</t>
  </si>
  <si>
    <t>比丽克孜·克热木</t>
  </si>
  <si>
    <t>65312*********0481</t>
  </si>
  <si>
    <t>阿迪力·拜合提</t>
  </si>
  <si>
    <t>65312*********0679</t>
  </si>
  <si>
    <t>990******2</t>
  </si>
  <si>
    <t>阿卜杜热伊木·艾海提</t>
  </si>
  <si>
    <t>65312*********0333</t>
  </si>
  <si>
    <t>奥斯曼·伊敏</t>
  </si>
  <si>
    <t>65312*********1496</t>
  </si>
  <si>
    <t>阿力木·图迪</t>
  </si>
  <si>
    <t>65312*********0833</t>
  </si>
  <si>
    <t>990******3</t>
  </si>
  <si>
    <t>热依汉古丽·努尔敦</t>
  </si>
  <si>
    <t>65312*********1643</t>
  </si>
  <si>
    <t>艾合麦提江·合力力</t>
  </si>
  <si>
    <t>65312*********2233</t>
  </si>
  <si>
    <t>991******7</t>
  </si>
  <si>
    <t>艾斯卡尔·吾斯曼</t>
  </si>
  <si>
    <t>65312*********2637</t>
  </si>
  <si>
    <t>990******8</t>
  </si>
  <si>
    <t>帕提姑·阿不都</t>
  </si>
  <si>
    <t>65313*********2624</t>
  </si>
  <si>
    <t>艾依提阿吉木·库尔班</t>
  </si>
  <si>
    <t>65312*********0117</t>
  </si>
  <si>
    <t>990******0</t>
  </si>
  <si>
    <t>艾麦提江·亚森</t>
  </si>
  <si>
    <t>65312*********1450</t>
  </si>
  <si>
    <t>990******4</t>
  </si>
  <si>
    <t>图尔荪姑丽·吾卜力</t>
  </si>
  <si>
    <t>65312*********1482</t>
  </si>
  <si>
    <t>232******0</t>
  </si>
  <si>
    <t>李振</t>
  </si>
  <si>
    <t>65312*********0030</t>
  </si>
  <si>
    <t>艾叁江·亚森</t>
  </si>
  <si>
    <t>65312*********1831</t>
  </si>
  <si>
    <t>991******4</t>
  </si>
  <si>
    <t>姑丽米热·艾则提艾麦尔</t>
  </si>
  <si>
    <t>65312*********1661</t>
  </si>
  <si>
    <t>033******6</t>
  </si>
  <si>
    <t>古丽娜尔·哪麦提</t>
  </si>
  <si>
    <t>65312*********1680</t>
  </si>
  <si>
    <t>麦麦提·托合提</t>
  </si>
  <si>
    <t>65312*********1693</t>
  </si>
  <si>
    <t>003******8</t>
  </si>
  <si>
    <t>如伊拉·艾尼</t>
  </si>
  <si>
    <t>65312*********124X</t>
  </si>
  <si>
    <t>991******9</t>
  </si>
  <si>
    <t>穆萨江·吾舒尔</t>
  </si>
  <si>
    <t>65312*********1237</t>
  </si>
  <si>
    <t>买热叶木·穷</t>
  </si>
  <si>
    <t>65312*********0446</t>
  </si>
  <si>
    <t>991******0</t>
  </si>
  <si>
    <t>韩园园</t>
  </si>
  <si>
    <t>41110*********0026</t>
  </si>
  <si>
    <t>653******3931</t>
  </si>
  <si>
    <t>艾比布拉·阿卜杜克热木</t>
  </si>
  <si>
    <t>买尔哈巴·麦麦提艾力</t>
  </si>
  <si>
    <t>65310*********0024</t>
  </si>
  <si>
    <t>653******2193</t>
  </si>
  <si>
    <t>肉克亚木·麦提吐尔逊</t>
  </si>
  <si>
    <t>65312*********2846</t>
  </si>
  <si>
    <t>651******04</t>
  </si>
  <si>
    <t>阿依谢姆·阿卜杜外力</t>
  </si>
  <si>
    <t>热米拉·吾斯曼</t>
  </si>
  <si>
    <t>65310*********4442</t>
  </si>
  <si>
    <t>653******750</t>
  </si>
  <si>
    <t>阿依夏·艾萨</t>
  </si>
  <si>
    <t>65312*********2025</t>
  </si>
  <si>
    <t>艾斯米耐·赛杜拉</t>
  </si>
  <si>
    <t>65312*********2121</t>
  </si>
  <si>
    <t>653******2446</t>
  </si>
  <si>
    <t>阿尔祖古丽·阿卜力米提</t>
  </si>
  <si>
    <t>65312*********0549</t>
  </si>
  <si>
    <t>651******66</t>
  </si>
  <si>
    <t>买迪娜·米吉提</t>
  </si>
  <si>
    <t>65310*********0027</t>
  </si>
  <si>
    <t>653******812</t>
  </si>
  <si>
    <t>姑兰拜尔·阿布都热合曼</t>
  </si>
  <si>
    <t>65310*********4461</t>
  </si>
  <si>
    <t>653******959</t>
  </si>
  <si>
    <t>古丽柯孜·麦麦提</t>
  </si>
  <si>
    <t>65312*********1944</t>
  </si>
  <si>
    <t>苏热力叶·依马木</t>
  </si>
  <si>
    <t>65310*********0020</t>
  </si>
  <si>
    <t>651******28</t>
  </si>
  <si>
    <t>古力巴哈尔·阿不都热依木</t>
  </si>
  <si>
    <t>米热班姑丽·卡斯木</t>
  </si>
  <si>
    <t>65310*********4820</t>
  </si>
  <si>
    <t>653******081</t>
  </si>
  <si>
    <t>阿曼姑丽·阿不拉</t>
  </si>
  <si>
    <t>65310*********4864</t>
  </si>
  <si>
    <t>653******365</t>
  </si>
  <si>
    <t>苏麦耶·依马木</t>
  </si>
  <si>
    <t>65310*********0062</t>
  </si>
  <si>
    <t>图尔荪阿依·库尔班</t>
  </si>
  <si>
    <t>65312*********0803</t>
  </si>
  <si>
    <t>艾力江·买买提</t>
  </si>
  <si>
    <t>65310*********4810</t>
  </si>
  <si>
    <t>653******374</t>
  </si>
  <si>
    <t>色力木合妮姆·如则</t>
  </si>
  <si>
    <t>65312*********1201</t>
  </si>
  <si>
    <t>651******43</t>
  </si>
  <si>
    <t>阿卜杜赛米·麦合木提</t>
  </si>
  <si>
    <t>65312*********2312</t>
  </si>
  <si>
    <t>651******77</t>
  </si>
  <si>
    <t>65310*********1641</t>
  </si>
  <si>
    <t>653******375</t>
  </si>
  <si>
    <t>林一波</t>
  </si>
  <si>
    <t>65312*********0070</t>
  </si>
  <si>
    <t>653******675</t>
  </si>
  <si>
    <t>古尼其木·麦麦提依明</t>
  </si>
  <si>
    <t>王庆贵</t>
  </si>
  <si>
    <t>51072*********2556</t>
  </si>
  <si>
    <t>656******468</t>
  </si>
  <si>
    <t>胡晓芳</t>
  </si>
  <si>
    <t>43128*********5467</t>
  </si>
  <si>
    <t>653******492</t>
  </si>
  <si>
    <t>2025.01-2025.03</t>
  </si>
  <si>
    <t>库尔班·麦麦提</t>
  </si>
  <si>
    <t>65310*********1214</t>
  </si>
  <si>
    <t>651******07</t>
  </si>
  <si>
    <t>0</t>
  </si>
  <si>
    <t>买买提明依明江·麦麦提</t>
  </si>
  <si>
    <t>65310*********1236</t>
  </si>
  <si>
    <t>田隽</t>
  </si>
  <si>
    <t>65310*********0440</t>
  </si>
  <si>
    <t>650******1</t>
  </si>
  <si>
    <t>刘兴琰</t>
  </si>
  <si>
    <t>65310*********2821</t>
  </si>
  <si>
    <t>653******693</t>
  </si>
  <si>
    <t>买买提依明·艾沙</t>
  </si>
  <si>
    <t>张翠英</t>
  </si>
  <si>
    <t>51382*********8185</t>
  </si>
  <si>
    <t>653******2158</t>
  </si>
  <si>
    <t>林弯弯</t>
  </si>
  <si>
    <t>61270*********2224</t>
  </si>
  <si>
    <t>653******479</t>
  </si>
  <si>
    <t>杨红艳</t>
  </si>
  <si>
    <t>65312*********2229</t>
  </si>
  <si>
    <t>653******246</t>
  </si>
  <si>
    <t>朱珍珍</t>
  </si>
  <si>
    <t>65900*********342X</t>
  </si>
  <si>
    <t>653******783</t>
  </si>
  <si>
    <t>邱存敏</t>
  </si>
  <si>
    <t>65312*********1348</t>
  </si>
  <si>
    <t>宋佩芬</t>
  </si>
  <si>
    <t>65312*********1660</t>
  </si>
  <si>
    <t>653******318</t>
  </si>
  <si>
    <t>蒲昌林</t>
  </si>
  <si>
    <t>51132*********4550</t>
  </si>
  <si>
    <t>653******198</t>
  </si>
  <si>
    <t>卡生木江·吐拉克</t>
  </si>
  <si>
    <t>65310*********5610</t>
  </si>
  <si>
    <t>653******772</t>
  </si>
  <si>
    <t xml:space="preserve">罗  世  昌 </t>
  </si>
  <si>
    <t>62042*********5194</t>
  </si>
  <si>
    <t>袁文骏</t>
  </si>
  <si>
    <t>62042*********003</t>
  </si>
  <si>
    <t>653******7773</t>
  </si>
  <si>
    <t>高海凡</t>
  </si>
  <si>
    <t>41072*********2026</t>
  </si>
  <si>
    <t>653******5630</t>
  </si>
  <si>
    <t>阿斯姆古丽·库尔班</t>
  </si>
  <si>
    <t>65312*********1561</t>
  </si>
  <si>
    <t>阿依拜合太姆·艾萨克</t>
  </si>
  <si>
    <t>65312*********1526</t>
  </si>
  <si>
    <t>653******654</t>
  </si>
  <si>
    <t>陈福年</t>
  </si>
  <si>
    <t>62230*********8551</t>
  </si>
  <si>
    <t>肖宝生</t>
  </si>
  <si>
    <t>36242*********651X</t>
  </si>
  <si>
    <t>653******900</t>
  </si>
  <si>
    <t>吴军</t>
  </si>
  <si>
    <t>65310*********5237</t>
  </si>
  <si>
    <t>653******527</t>
  </si>
  <si>
    <t>钟健华</t>
  </si>
  <si>
    <t>65290*********4046</t>
  </si>
  <si>
    <t>656******749</t>
  </si>
  <si>
    <t>李燕</t>
  </si>
  <si>
    <t>62222*********1821</t>
  </si>
  <si>
    <t>653******0528</t>
  </si>
  <si>
    <t>艾则孜艾力·亚森</t>
  </si>
  <si>
    <t>65312*********0477</t>
  </si>
  <si>
    <t>阿曼妮萨·买买提力</t>
  </si>
  <si>
    <t>65312*********332X</t>
  </si>
  <si>
    <t>阿力穆·斯迪克</t>
  </si>
  <si>
    <t>65312*********2313</t>
  </si>
  <si>
    <t>张永东</t>
  </si>
  <si>
    <t>62282*********371X</t>
  </si>
  <si>
    <t>653******7
982</t>
  </si>
  <si>
    <t>艾则孜·巴拉提</t>
  </si>
  <si>
    <t>653******175</t>
  </si>
  <si>
    <t>阿不都乃比·依布拉音</t>
  </si>
  <si>
    <t>65312*********3122</t>
  </si>
  <si>
    <t>653******496</t>
  </si>
  <si>
    <t>艾孜提艾力·热西提</t>
  </si>
  <si>
    <t>65312*********0811</t>
  </si>
  <si>
    <t>653******848</t>
  </si>
  <si>
    <t>热依汉古丽·麦麦提</t>
  </si>
  <si>
    <t>65312*********122x</t>
  </si>
  <si>
    <t>650******20</t>
  </si>
  <si>
    <t>阿斯亚·阿吉</t>
  </si>
  <si>
    <t>65310*********4843</t>
  </si>
  <si>
    <t>651******61</t>
  </si>
  <si>
    <t>阿依努尔·麦麦提衣明</t>
  </si>
  <si>
    <t>黄文凯</t>
  </si>
  <si>
    <t>65430*********3513</t>
  </si>
  <si>
    <t>654******77</t>
  </si>
  <si>
    <t>王研研</t>
  </si>
  <si>
    <t>41142*********8029</t>
  </si>
  <si>
    <t>653******996</t>
  </si>
  <si>
    <t>艾力夏提·马木提</t>
  </si>
  <si>
    <t>65313*********2618</t>
  </si>
  <si>
    <t>653******7409</t>
  </si>
  <si>
    <t>樊明丽</t>
  </si>
  <si>
    <t>41270*********696X</t>
  </si>
  <si>
    <t>653******136</t>
  </si>
  <si>
    <t>吐提姑丽·买买提</t>
  </si>
  <si>
    <t>65310*********446X</t>
  </si>
  <si>
    <t>653******20602446X</t>
  </si>
  <si>
    <t>653142198752</t>
  </si>
  <si>
    <t>阿依古丽·麦麦提</t>
  </si>
  <si>
    <t>65312*********1062</t>
  </si>
  <si>
    <t>653******904051062</t>
  </si>
  <si>
    <t>653142182925</t>
  </si>
  <si>
    <t>霍玉回</t>
  </si>
  <si>
    <t>62272*********1353</t>
  </si>
  <si>
    <t>314******</t>
  </si>
  <si>
    <t>翚望</t>
  </si>
  <si>
    <t>310******9</t>
  </si>
  <si>
    <t>李利</t>
  </si>
  <si>
    <t>42098*********5621</t>
  </si>
  <si>
    <t>310******2</t>
  </si>
  <si>
    <t>周小勇</t>
  </si>
  <si>
    <t>64222*********101X</t>
  </si>
  <si>
    <t>310******4</t>
  </si>
  <si>
    <t>丁彩奇</t>
  </si>
  <si>
    <t>65310*********4954</t>
  </si>
  <si>
    <t>311******6</t>
  </si>
  <si>
    <t>阿依卜拉克·麦麦提敏</t>
  </si>
  <si>
    <t>311******7</t>
  </si>
  <si>
    <t>马淑静</t>
  </si>
  <si>
    <t>41092*********6262</t>
  </si>
  <si>
    <t>656******818</t>
  </si>
  <si>
    <t>田梦兰</t>
  </si>
  <si>
    <t>37292*********6321</t>
  </si>
  <si>
    <t>653******5657</t>
  </si>
  <si>
    <t>李吉肖</t>
  </si>
  <si>
    <t>41138*********3628</t>
  </si>
  <si>
    <t>古丽巴哈尔·奥布力喀斯木</t>
  </si>
  <si>
    <t>65312*********0022</t>
  </si>
  <si>
    <t>653******317</t>
  </si>
  <si>
    <t>斯马依力·买买提</t>
  </si>
  <si>
    <t>65312*********0239</t>
  </si>
  <si>
    <t>西米斯亚·如孜</t>
  </si>
  <si>
    <t>65312*********2323</t>
  </si>
  <si>
    <t>阿布都萨拉木·麦麦提依明</t>
  </si>
  <si>
    <t>65310*********5674</t>
  </si>
  <si>
    <t>651******1</t>
  </si>
  <si>
    <t>依马木·太外库里</t>
  </si>
  <si>
    <t>65310*********4515</t>
  </si>
  <si>
    <t>651******22</t>
  </si>
  <si>
    <t>艾克拜尔·马木提</t>
  </si>
  <si>
    <t>65310*********5617</t>
  </si>
  <si>
    <t>阿布都沙拉木·卡的</t>
  </si>
  <si>
    <t>伊卜拉伊木·阿不都克力木</t>
  </si>
  <si>
    <t>65310*********5659</t>
  </si>
  <si>
    <t>麦乌拉江·麦合买提</t>
  </si>
  <si>
    <t>65310*********5639</t>
  </si>
  <si>
    <t>阿不都乃比江·塔里甫</t>
  </si>
  <si>
    <t>65310*********4811</t>
  </si>
  <si>
    <t>阿不都伟力·吾不力卡斯木</t>
  </si>
  <si>
    <t>65310*********003X</t>
  </si>
  <si>
    <t>阿布都沙拉木·沙塔尔</t>
  </si>
  <si>
    <t>65310*********4951</t>
  </si>
  <si>
    <t>阿布杜外力·热合曼</t>
  </si>
  <si>
    <t>656******994</t>
  </si>
  <si>
    <t>依力亚斯·库尔班</t>
  </si>
  <si>
    <t>65310*********1635</t>
  </si>
  <si>
    <t>650******2358</t>
  </si>
  <si>
    <t>王壮壮</t>
  </si>
  <si>
    <t>32032*********4716</t>
  </si>
  <si>
    <t>653******533</t>
  </si>
  <si>
    <t>豆阿秀</t>
  </si>
  <si>
    <t>61042*********3946</t>
  </si>
  <si>
    <t>653******8142</t>
  </si>
  <si>
    <t>阿尔阻·吐尔逊</t>
  </si>
  <si>
    <t>65312*********2243</t>
  </si>
  <si>
    <t>651******96</t>
  </si>
  <si>
    <t>哈提玛穆·巴拉提</t>
  </si>
  <si>
    <t>65312*********0988</t>
  </si>
  <si>
    <t>常焱焱</t>
  </si>
  <si>
    <t>65310*********0017</t>
  </si>
  <si>
    <t>653******508</t>
  </si>
  <si>
    <t>阿米那·托合提</t>
  </si>
  <si>
    <t>65312*********172X</t>
  </si>
  <si>
    <t>652******417</t>
  </si>
  <si>
    <t>麦尔哈巴·麦麦提</t>
  </si>
  <si>
    <t>65310*********0443</t>
  </si>
  <si>
    <t>653******366</t>
  </si>
  <si>
    <t>阿伊夏·图达吉</t>
  </si>
  <si>
    <t>马穆提江·阿布力米提</t>
  </si>
  <si>
    <t>65312*********1238</t>
  </si>
  <si>
    <t>亚库普·艾萨</t>
  </si>
  <si>
    <t>65312*********2694</t>
  </si>
  <si>
    <t>艾克拜尔·依明</t>
  </si>
  <si>
    <t>65310*********0817</t>
  </si>
  <si>
    <t>653******472</t>
  </si>
  <si>
    <t>艾麦提·吐逊</t>
  </si>
  <si>
    <t>65310*********487X</t>
  </si>
  <si>
    <t>杨伟</t>
  </si>
  <si>
    <t>51092*********6910</t>
  </si>
  <si>
    <t>653******9982</t>
  </si>
  <si>
    <t>艾克拜尔·阿布都热西提</t>
  </si>
  <si>
    <t>孔维鹏</t>
  </si>
  <si>
    <t>22032*********5717</t>
  </si>
  <si>
    <t>653******4815</t>
  </si>
  <si>
    <t>阿丽米热·托合提</t>
  </si>
  <si>
    <t>65310*********486X</t>
  </si>
  <si>
    <t>651******44</t>
  </si>
  <si>
    <t>阿达来提·阿卜力克木</t>
  </si>
  <si>
    <t>65312*********0524</t>
  </si>
  <si>
    <t>肉孜·买买提</t>
  </si>
  <si>
    <t>阿布都艾尼·麦麦提</t>
  </si>
  <si>
    <t>65310*********0019</t>
  </si>
  <si>
    <t>艾尼外尔·麦麦提艾力</t>
  </si>
  <si>
    <t>沙地尔·阿布都卡地尔</t>
  </si>
  <si>
    <t>65310*********3217</t>
  </si>
  <si>
    <t>阿依加玛丽·买明</t>
  </si>
  <si>
    <t>65210*********1827</t>
  </si>
  <si>
    <t>652******536</t>
  </si>
  <si>
    <t>古丽柯则·阿卜杜外力</t>
  </si>
  <si>
    <t>65312*********2620</t>
  </si>
  <si>
    <t>吐尔逊江·艾依提</t>
  </si>
  <si>
    <t>65310*********0456</t>
  </si>
  <si>
    <t>653******726</t>
  </si>
  <si>
    <t>努尔麦麦提·图尔荪</t>
  </si>
  <si>
    <t>65312*********2139</t>
  </si>
  <si>
    <t>李鸽</t>
  </si>
  <si>
    <t>61043*********4925</t>
  </si>
  <si>
    <t>650******2778</t>
  </si>
  <si>
    <t>杨智麟</t>
  </si>
  <si>
    <t>62230*********1491</t>
  </si>
  <si>
    <t>653******016</t>
  </si>
  <si>
    <t>阿迪拉·麦麦提</t>
  </si>
  <si>
    <t>65312*********0821</t>
  </si>
  <si>
    <t>653******228</t>
  </si>
  <si>
    <t>刘晓谦</t>
  </si>
  <si>
    <t>653******6843</t>
  </si>
  <si>
    <t>帕提古丽·赛麦提</t>
  </si>
  <si>
    <t>653******1704</t>
  </si>
  <si>
    <t>张科</t>
  </si>
  <si>
    <t>65312*********2530</t>
  </si>
  <si>
    <t>黄小军</t>
  </si>
  <si>
    <t>41152*********3135</t>
  </si>
  <si>
    <t>裴梦思</t>
  </si>
  <si>
    <t>65312*********4428</t>
  </si>
  <si>
    <t>653******078</t>
  </si>
  <si>
    <t>买买提衣克沙·艾合买江</t>
  </si>
  <si>
    <t>余安</t>
  </si>
  <si>
    <t>51138*********9156</t>
  </si>
  <si>
    <t>迪丽努尔·艾赛提</t>
  </si>
  <si>
    <t>65310*********3225</t>
  </si>
  <si>
    <t xml:space="preserve">
65******2086</t>
  </si>
  <si>
    <t>汗克孜·艾尔肯</t>
  </si>
  <si>
    <t>65312*********0449</t>
  </si>
  <si>
    <t>653******219</t>
  </si>
  <si>
    <t>苟容生</t>
  </si>
  <si>
    <t>50023*********2203</t>
  </si>
  <si>
    <t>653******6729</t>
  </si>
  <si>
    <t>谢森林</t>
  </si>
  <si>
    <t>43232*********2419</t>
  </si>
  <si>
    <t>653******590</t>
  </si>
  <si>
    <t>刘涛</t>
  </si>
  <si>
    <t>43098*********3916</t>
  </si>
  <si>
    <t>653******494</t>
  </si>
  <si>
    <t>刘亚</t>
  </si>
  <si>
    <t>43098*********3986</t>
  </si>
  <si>
    <t>653******811</t>
  </si>
  <si>
    <t>段武</t>
  </si>
  <si>
    <t>43098*********4653</t>
  </si>
  <si>
    <t>653******616</t>
  </si>
  <si>
    <t>熊智</t>
  </si>
  <si>
    <t>43092*********1411</t>
  </si>
  <si>
    <t>沙热木·日介甫</t>
  </si>
  <si>
    <t>65322*********1114</t>
  </si>
  <si>
    <t>653******7559</t>
  </si>
  <si>
    <t>约麦尔江·阿力木</t>
  </si>
  <si>
    <t>65312*********6418</t>
  </si>
  <si>
    <t>艾则麦提·奥布力</t>
  </si>
  <si>
    <t>65302*********1276</t>
  </si>
  <si>
    <t>米合热阿依·玉买尔</t>
  </si>
  <si>
    <t>65310*********2429</t>
  </si>
  <si>
    <t>653******199</t>
  </si>
  <si>
    <t>刘新</t>
  </si>
  <si>
    <t>65310*********1210</t>
  </si>
  <si>
    <t>653******686</t>
  </si>
  <si>
    <t>蒋洁</t>
  </si>
  <si>
    <t>65310*********1625</t>
  </si>
  <si>
    <t>653******488</t>
  </si>
  <si>
    <t>陶小丽</t>
  </si>
  <si>
    <t>42112*********2329</t>
  </si>
  <si>
    <t>653******2206</t>
  </si>
  <si>
    <t>孙云杰</t>
  </si>
  <si>
    <t>65310*********2018</t>
  </si>
  <si>
    <t>653******887</t>
  </si>
  <si>
    <t>尤丽图孜·艾拜都拉</t>
  </si>
  <si>
    <t>65310*********3220</t>
  </si>
  <si>
    <t>202501-
202503</t>
  </si>
  <si>
    <t>夏木西卡麦尔·艾克拜尔</t>
  </si>
  <si>
    <t>65310*********122X</t>
  </si>
  <si>
    <t>653******781</t>
  </si>
  <si>
    <t>玛依努尔·纳扎尔</t>
  </si>
  <si>
    <t>65312*********3121</t>
  </si>
  <si>
    <t>653******631</t>
  </si>
  <si>
    <t>艾来提江·肖来提</t>
  </si>
  <si>
    <t>阿纳克孜·买买提依明</t>
  </si>
  <si>
    <t>65310*********0826</t>
  </si>
  <si>
    <t>653******916</t>
  </si>
  <si>
    <t>海仁沙·亚森</t>
  </si>
  <si>
    <t>65310*********0066</t>
  </si>
  <si>
    <t>653******789</t>
  </si>
  <si>
    <t>艾再提艾力.如则</t>
  </si>
  <si>
    <t>65312*********2615</t>
  </si>
  <si>
    <t>麦合皮热提·木萨</t>
  </si>
  <si>
    <t>65302*********0440</t>
  </si>
  <si>
    <t>朱亚伟</t>
  </si>
  <si>
    <t>65232*********3012</t>
  </si>
  <si>
    <t>652******018</t>
  </si>
  <si>
    <t>王风丽</t>
  </si>
  <si>
    <t>37290*********2828</t>
  </si>
  <si>
    <t>650******6</t>
  </si>
  <si>
    <t>赵伟</t>
  </si>
  <si>
    <t>61213*********273X</t>
  </si>
  <si>
    <t>650******122</t>
  </si>
  <si>
    <t>刘明</t>
  </si>
  <si>
    <t>51392*********7550</t>
  </si>
  <si>
    <t>刁燕琼</t>
  </si>
  <si>
    <t>65313*********0088</t>
  </si>
  <si>
    <t>布麦尔耶姆·阿力木</t>
  </si>
  <si>
    <t>65312*********426</t>
  </si>
  <si>
    <t>达伍提·热合曼</t>
  </si>
  <si>
    <t>65312*********1118</t>
  </si>
  <si>
    <t>652******</t>
  </si>
  <si>
    <t>张晨</t>
  </si>
  <si>
    <t>34118*********4640</t>
  </si>
  <si>
    <t>654******7</t>
  </si>
  <si>
    <t>玉散江·玉斯尹</t>
  </si>
  <si>
    <t>65312*********1931</t>
  </si>
  <si>
    <t>654******9</t>
  </si>
  <si>
    <t>吾斯曼江·阿布都艾尼</t>
  </si>
  <si>
    <t>65312*********2332</t>
  </si>
  <si>
    <t>654******0</t>
  </si>
  <si>
    <t>秦惊涛</t>
  </si>
  <si>
    <t>65310*********4416</t>
  </si>
  <si>
    <t>314******3</t>
  </si>
  <si>
    <t>罗青青</t>
  </si>
  <si>
    <t>65302*********0023</t>
  </si>
  <si>
    <t>110******3</t>
  </si>
  <si>
    <t>阿里木·吐尔逊</t>
  </si>
  <si>
    <t>65310*********483X</t>
  </si>
  <si>
    <t>买买提吾麦尔·托合提</t>
  </si>
  <si>
    <t>买买提热日提·买买提</t>
  </si>
  <si>
    <t>65310*********4816</t>
  </si>
  <si>
    <t>阿孜古力·买买提明</t>
  </si>
  <si>
    <t>65302*********0020</t>
  </si>
  <si>
    <t>张小敏</t>
  </si>
  <si>
    <t>64042*********2624</t>
  </si>
  <si>
    <t>653******4217</t>
  </si>
  <si>
    <t>朱霞</t>
  </si>
  <si>
    <t>65232*********302X</t>
  </si>
  <si>
    <t>阿布都乃比·亚力坤</t>
  </si>
  <si>
    <t>65310*********281X</t>
  </si>
  <si>
    <t>314******6</t>
  </si>
  <si>
    <t>贾丽霞</t>
  </si>
  <si>
    <t>65310*********0421</t>
  </si>
  <si>
    <t>田平庭</t>
  </si>
  <si>
    <t>41022*********3437</t>
  </si>
  <si>
    <t>653******5537</t>
  </si>
  <si>
    <t>杨涛</t>
  </si>
  <si>
    <t>65312*********1114</t>
  </si>
  <si>
    <t>严金龙</t>
  </si>
  <si>
    <t>65312*********2432</t>
  </si>
  <si>
    <t>张可</t>
  </si>
  <si>
    <t>51090*********0581</t>
  </si>
  <si>
    <t>赵峰</t>
  </si>
  <si>
    <t>65310*********3211</t>
  </si>
  <si>
    <t>653******232</t>
  </si>
  <si>
    <t>努肉孜江·阿巴斯</t>
  </si>
  <si>
    <t>65310*********0819</t>
  </si>
  <si>
    <t>314******8</t>
  </si>
  <si>
    <t>艾尔肯·吐迪</t>
  </si>
  <si>
    <t>65310*********2011</t>
  </si>
  <si>
    <t>314******1</t>
  </si>
  <si>
    <t>买合木提江·阿不都克里木</t>
  </si>
  <si>
    <t>65310*********4819</t>
  </si>
  <si>
    <t>阿不都艾尼江·艾山</t>
  </si>
  <si>
    <t>65310*********4815</t>
  </si>
  <si>
    <t>阿热孜姑丽·玉苏甫</t>
  </si>
  <si>
    <t>古丽巴哈尔·艾力</t>
  </si>
  <si>
    <t>65312*********0943</t>
  </si>
  <si>
    <t>314******5</t>
  </si>
  <si>
    <t>谢木西努尔·艾萨</t>
  </si>
  <si>
    <t>65302*********0026</t>
  </si>
  <si>
    <t>辛雅娟</t>
  </si>
  <si>
    <t>65290*********4028</t>
  </si>
  <si>
    <t>653******1815</t>
  </si>
  <si>
    <t>罗希</t>
  </si>
  <si>
    <t>65400*********0313</t>
  </si>
  <si>
    <t>656******883</t>
  </si>
  <si>
    <t>宋文新</t>
  </si>
  <si>
    <t>65410*********0291</t>
  </si>
  <si>
    <t>张正旺</t>
  </si>
  <si>
    <t>34082*********2214</t>
  </si>
  <si>
    <t>653******2213</t>
  </si>
  <si>
    <t>杨万里</t>
  </si>
  <si>
    <t>41142*********4270</t>
  </si>
  <si>
    <t>653******2210</t>
  </si>
  <si>
    <t>王好凤</t>
  </si>
  <si>
    <t>62210*********3025</t>
  </si>
  <si>
    <t>653******5993</t>
  </si>
  <si>
    <t>古丽扎力·艾合买提</t>
  </si>
  <si>
    <t>65282*********3524</t>
  </si>
  <si>
    <t>任小军</t>
  </si>
  <si>
    <t>65312*********099X</t>
  </si>
  <si>
    <t>徐生梅</t>
  </si>
  <si>
    <t>62230*********3605</t>
  </si>
  <si>
    <t>653******430</t>
  </si>
  <si>
    <t>姑再努尔·吐尔逊</t>
  </si>
  <si>
    <t>65310*********4020</t>
  </si>
  <si>
    <t>麦合布来提·阿布都拉</t>
  </si>
  <si>
    <t>65310*********0823</t>
  </si>
  <si>
    <t>653******122</t>
  </si>
  <si>
    <t>米尔艾合麦提·伊马木</t>
  </si>
  <si>
    <t>65312*********2132</t>
  </si>
  <si>
    <t>653******384</t>
  </si>
  <si>
    <t>邹国瑞</t>
  </si>
  <si>
    <t>65310*********1617</t>
  </si>
  <si>
    <t>653******060</t>
  </si>
  <si>
    <t>依力亚尔·热依木</t>
  </si>
  <si>
    <t>65312*********221X</t>
  </si>
  <si>
    <t>阿力木·奥斯曼</t>
  </si>
  <si>
    <t>65322*********2718</t>
  </si>
  <si>
    <t>郭亚娟</t>
  </si>
  <si>
    <t>41272*********3061</t>
  </si>
  <si>
    <t>653******2959</t>
  </si>
  <si>
    <t>帕尔哈提·木合特尔</t>
  </si>
  <si>
    <t>653******832</t>
  </si>
  <si>
    <t>阿不都木太力甫·依沙木地</t>
  </si>
  <si>
    <t>653******737</t>
  </si>
  <si>
    <t>依马木·阿克其</t>
  </si>
  <si>
    <t>65312*********1917</t>
  </si>
  <si>
    <t>653******427</t>
  </si>
  <si>
    <t>布合力且木·米吉提</t>
  </si>
  <si>
    <t>65310*********2043</t>
  </si>
  <si>
    <t>再吐那·吾甫尔</t>
  </si>
  <si>
    <t>65310*********4985</t>
  </si>
  <si>
    <t>653******971</t>
  </si>
  <si>
    <t>玛伊热·扎克尔</t>
  </si>
  <si>
    <t>65312*********2649</t>
  </si>
  <si>
    <t>656******343</t>
  </si>
  <si>
    <t>李亚平</t>
  </si>
  <si>
    <t>62232*********0549</t>
  </si>
  <si>
    <t>653******004</t>
  </si>
  <si>
    <t>张高飞</t>
  </si>
  <si>
    <t>65272*********1328</t>
  </si>
  <si>
    <t>653******017</t>
  </si>
  <si>
    <t>王艳华</t>
  </si>
  <si>
    <t>41272*********2043</t>
  </si>
  <si>
    <t>曾华</t>
  </si>
  <si>
    <t>51108*********4127</t>
  </si>
  <si>
    <t>653******8969</t>
  </si>
  <si>
    <t>萨待提姑丽·艾力</t>
  </si>
  <si>
    <t>653******181</t>
  </si>
  <si>
    <t>热则娅·奥布力</t>
  </si>
  <si>
    <t>65312*********164X</t>
  </si>
  <si>
    <t>约尔扎提·艾则孜</t>
  </si>
  <si>
    <t>653******220</t>
  </si>
  <si>
    <t xml:space="preserve">由向阳 </t>
  </si>
  <si>
    <t>61213*********0932</t>
  </si>
  <si>
    <t>653******054</t>
  </si>
  <si>
    <t>唐成</t>
  </si>
  <si>
    <t>61232*********6216</t>
  </si>
  <si>
    <t>653******2889</t>
  </si>
  <si>
    <t>吴孟鲜</t>
  </si>
  <si>
    <t>51152*********5419</t>
  </si>
  <si>
    <t>650******397</t>
  </si>
  <si>
    <t>刘义</t>
  </si>
  <si>
    <t>41022*********1659</t>
  </si>
  <si>
    <t>656******128</t>
  </si>
  <si>
    <t>米尔艾合麦提·艾山</t>
  </si>
  <si>
    <t>65310*********0119</t>
  </si>
  <si>
    <t>656******070</t>
  </si>
  <si>
    <t>武军</t>
  </si>
  <si>
    <t>65302*********0016</t>
  </si>
  <si>
    <t>王建刚</t>
  </si>
  <si>
    <t>65012*********0818</t>
  </si>
  <si>
    <t>王海霞</t>
  </si>
  <si>
    <t>41138*********7643</t>
  </si>
  <si>
    <t>652******553</t>
  </si>
  <si>
    <t>张晓刚</t>
  </si>
  <si>
    <t>41042*********5932</t>
  </si>
  <si>
    <t>653******6399</t>
  </si>
  <si>
    <t>李春芳</t>
  </si>
  <si>
    <t>65310*********1623</t>
  </si>
  <si>
    <t>653******040</t>
  </si>
  <si>
    <t xml:space="preserve">宋琼华 </t>
  </si>
  <si>
    <t>51092*********6509</t>
  </si>
  <si>
    <t>650******3</t>
  </si>
  <si>
    <t>武莲</t>
  </si>
  <si>
    <t>62040*********0524</t>
  </si>
  <si>
    <t>311******04</t>
  </si>
  <si>
    <t>冯皓军</t>
  </si>
  <si>
    <t>65230*********7471</t>
  </si>
  <si>
    <t>650******6019</t>
  </si>
  <si>
    <t>张华</t>
  </si>
  <si>
    <t>65230*********3227</t>
  </si>
  <si>
    <t>652******359</t>
  </si>
  <si>
    <t>陈刚</t>
  </si>
  <si>
    <t>65232*********003X</t>
  </si>
  <si>
    <t>652******604</t>
  </si>
  <si>
    <t>谢钰</t>
  </si>
  <si>
    <t>65230*********0824</t>
  </si>
  <si>
    <t>653******2281</t>
  </si>
  <si>
    <t>刘书霏</t>
  </si>
  <si>
    <t>62042*********4820</t>
  </si>
  <si>
    <t>顾海燕</t>
  </si>
  <si>
    <t>41132*********4460</t>
  </si>
  <si>
    <t>鲁璇</t>
  </si>
  <si>
    <t>65312*********0325</t>
  </si>
  <si>
    <t>皮大双</t>
  </si>
  <si>
    <t>51302*********282X</t>
  </si>
  <si>
    <t>651******72</t>
  </si>
  <si>
    <t>依米姑丽·阿布都热依穆</t>
  </si>
  <si>
    <t>65312*********0964</t>
  </si>
  <si>
    <t xml:space="preserve">651******51
</t>
  </si>
  <si>
    <t>陈浩</t>
  </si>
  <si>
    <t>65312*********5015</t>
  </si>
  <si>
    <t>659******690</t>
  </si>
  <si>
    <t>尹银春</t>
  </si>
  <si>
    <t>51092*********4206</t>
  </si>
  <si>
    <t>653******079</t>
  </si>
  <si>
    <t>翟芳芳</t>
  </si>
  <si>
    <t>41112*********4661</t>
  </si>
  <si>
    <t>宋霄煜</t>
  </si>
  <si>
    <t>65312*********0629</t>
  </si>
  <si>
    <t>张新倩</t>
  </si>
  <si>
    <t>65400*********0020</t>
  </si>
  <si>
    <t>653******066</t>
  </si>
  <si>
    <t>杨娟</t>
  </si>
  <si>
    <t>51022*********2869</t>
  </si>
  <si>
    <t>653******944</t>
  </si>
  <si>
    <t>于丽</t>
  </si>
  <si>
    <t>张少华</t>
  </si>
  <si>
    <t>65232*********3819</t>
  </si>
  <si>
    <t>653******630</t>
  </si>
  <si>
    <t>巴明安</t>
  </si>
  <si>
    <t>650******2</t>
  </si>
  <si>
    <t>阿斯耶·艾尔肯</t>
  </si>
  <si>
    <t>65310*********4825</t>
  </si>
  <si>
    <t>阿依古丽·亚库普</t>
  </si>
  <si>
    <t>653******177</t>
  </si>
  <si>
    <t>杨智</t>
  </si>
  <si>
    <t>65312*********2238</t>
  </si>
  <si>
    <t>伊马木玉散·麦麦提</t>
  </si>
  <si>
    <t>65312*********1937</t>
  </si>
  <si>
    <t>努尔阿米娜·麦麦提依明</t>
  </si>
  <si>
    <t>653******909</t>
  </si>
  <si>
    <t>米叶司尔·吐尔洪江</t>
  </si>
  <si>
    <t>65310*********2423</t>
  </si>
  <si>
    <t>玉苏普·艾力</t>
  </si>
  <si>
    <t>65312*********1378</t>
  </si>
  <si>
    <t>653******8
80</t>
  </si>
  <si>
    <t>阿娜海尼木·阿布都吾甫尔</t>
  </si>
  <si>
    <t>65310*********0021</t>
  </si>
  <si>
    <t>努尔阿力木·艾海提</t>
  </si>
  <si>
    <t>653******146</t>
  </si>
  <si>
    <t>图尔荪·托乎提</t>
  </si>
  <si>
    <t>65310*********4519</t>
  </si>
  <si>
    <t>吐逊古·热孜克</t>
  </si>
  <si>
    <t>帕提古丽·买买提吐逊</t>
  </si>
  <si>
    <t>热依罕古丽·阿卜力克木</t>
  </si>
  <si>
    <t>海如里·麦麦提</t>
  </si>
  <si>
    <t>65312*********1010</t>
  </si>
  <si>
    <t>麦麦提玉素甫·吐尔逊</t>
  </si>
  <si>
    <t>65310*********4894</t>
  </si>
  <si>
    <t>贺继晨</t>
  </si>
  <si>
    <t>65310*********3216</t>
  </si>
  <si>
    <t>653******356</t>
  </si>
  <si>
    <t>秦广</t>
  </si>
  <si>
    <t>43082*********8432</t>
  </si>
  <si>
    <t>653******056</t>
  </si>
  <si>
    <t>凯迪日耶·阿卜杜热合曼</t>
  </si>
  <si>
    <t>65310*********4845</t>
  </si>
  <si>
    <t>653******9360</t>
  </si>
  <si>
    <t>张晓芳</t>
  </si>
  <si>
    <t>65310*********0427</t>
  </si>
  <si>
    <t>653******718</t>
  </si>
  <si>
    <t>刘海龙</t>
  </si>
  <si>
    <t>653******845</t>
  </si>
  <si>
    <t>艾合买提江·斯地克</t>
  </si>
  <si>
    <t>65312*********031X</t>
  </si>
  <si>
    <t>653******071</t>
  </si>
  <si>
    <t>阿不都艾尼·阿迪力</t>
  </si>
  <si>
    <t>653******288</t>
  </si>
  <si>
    <t>陈雪琴</t>
  </si>
  <si>
    <t>62232*********6122</t>
  </si>
  <si>
    <t>650******488</t>
  </si>
  <si>
    <t>贺戈文</t>
  </si>
  <si>
    <t>65312*********2525</t>
  </si>
  <si>
    <t>常士清</t>
  </si>
  <si>
    <t>41293*********3054</t>
  </si>
  <si>
    <t>653******349</t>
  </si>
  <si>
    <t>王婷</t>
  </si>
  <si>
    <t>65310*********1628</t>
  </si>
  <si>
    <t>653******652</t>
  </si>
  <si>
    <t>段伟</t>
  </si>
  <si>
    <t>65312*********6614</t>
  </si>
  <si>
    <t>凯丽比努·阿布都艾尼</t>
  </si>
  <si>
    <t>653******576</t>
  </si>
  <si>
    <t>再图乃姆·拜克热</t>
  </si>
  <si>
    <t>65310*********3241</t>
  </si>
  <si>
    <t>阿卜杜萨拉木·西力甫</t>
  </si>
  <si>
    <t>65310*********0417</t>
  </si>
  <si>
    <t>陈华</t>
  </si>
  <si>
    <t>51092*********7760</t>
  </si>
  <si>
    <t>米娜瓦·热夏提</t>
  </si>
  <si>
    <t>653******853</t>
  </si>
  <si>
    <t>张天宇</t>
  </si>
  <si>
    <t>41022*********0239</t>
  </si>
  <si>
    <t>张一</t>
  </si>
  <si>
    <t>41022*********0226</t>
  </si>
  <si>
    <t>656******284</t>
  </si>
  <si>
    <t>黄鸿</t>
  </si>
  <si>
    <t>35030*********1117</t>
  </si>
  <si>
    <t>阿布都苏甫尔江·毛拉</t>
  </si>
  <si>
    <t>65310*********1613</t>
  </si>
  <si>
    <t>玛丽亚穆姑丽·阿吉</t>
  </si>
  <si>
    <t>65312*********292X</t>
  </si>
  <si>
    <t>阿依孜木姑力·吐尔逊</t>
  </si>
  <si>
    <t>65310*********4846</t>
  </si>
  <si>
    <t>开特力亚·艾沙</t>
  </si>
  <si>
    <t>65310*********0825</t>
  </si>
  <si>
    <t>653******606</t>
  </si>
  <si>
    <t>51168*********4592</t>
  </si>
  <si>
    <t>656******425</t>
  </si>
  <si>
    <t>艾科热木江·艾麦提</t>
  </si>
  <si>
    <t>65312*********1911</t>
  </si>
  <si>
    <t>653******205</t>
  </si>
  <si>
    <t>梁怀阳</t>
  </si>
  <si>
    <t>65312*********2239</t>
  </si>
  <si>
    <t>653******6955</t>
  </si>
  <si>
    <t>阿布都沙拉木·买合木提</t>
  </si>
  <si>
    <t>65312*********2316</t>
  </si>
  <si>
    <t>653******9256</t>
  </si>
  <si>
    <t>沙拉义丁·买买提</t>
  </si>
  <si>
    <t>65292*********0035</t>
  </si>
  <si>
    <t>653******9314</t>
  </si>
  <si>
    <t>202501-202501,202503-202503</t>
  </si>
  <si>
    <t>扎克尔·艾则孜</t>
  </si>
  <si>
    <t>65312*********4257</t>
  </si>
  <si>
    <t>653******9443</t>
  </si>
  <si>
    <t>高红军</t>
  </si>
  <si>
    <t>41270*********5555</t>
  </si>
  <si>
    <t>邓春娟</t>
  </si>
  <si>
    <t>61032*********3123</t>
  </si>
  <si>
    <t>653******1515</t>
  </si>
  <si>
    <t>徐艳</t>
  </si>
  <si>
    <t>62212*********2441</t>
  </si>
  <si>
    <t>653******7569</t>
  </si>
  <si>
    <t>杨玉容</t>
  </si>
  <si>
    <t>65312*********2020</t>
  </si>
  <si>
    <t>潘贝贝</t>
  </si>
  <si>
    <t>65312*********442X</t>
  </si>
  <si>
    <t>653******661</t>
  </si>
  <si>
    <t>肖菊</t>
  </si>
  <si>
    <t>41010*********0283</t>
  </si>
  <si>
    <t>653******468</t>
  </si>
  <si>
    <t>贺洪新</t>
  </si>
  <si>
    <t>62222*********3016</t>
  </si>
  <si>
    <t>麦麦提伊敏·多力昆</t>
  </si>
  <si>
    <t>653******582</t>
  </si>
  <si>
    <t>杨慧娟</t>
  </si>
  <si>
    <t>65310*********5224</t>
  </si>
  <si>
    <t>653******160</t>
  </si>
  <si>
    <t>王蹑蹑</t>
  </si>
  <si>
    <t>41272*********4922</t>
  </si>
  <si>
    <t>阿布都乃比·阿布都苏甫尔</t>
  </si>
  <si>
    <t>65310*********1253</t>
  </si>
  <si>
    <t>伊布拉伊木·艾尔肯</t>
  </si>
  <si>
    <t>65312*********1134</t>
  </si>
  <si>
    <t>乌斯曼江·吐热克</t>
  </si>
  <si>
    <t>65310*********441X</t>
  </si>
  <si>
    <t>陈小凤</t>
  </si>
  <si>
    <t>51132*********2605</t>
  </si>
  <si>
    <t>653******2034</t>
  </si>
  <si>
    <t>王艳平</t>
  </si>
  <si>
    <t>41270*********1044</t>
  </si>
  <si>
    <t>653******709</t>
  </si>
  <si>
    <t>李志昆</t>
  </si>
  <si>
    <t>65313*********112X</t>
  </si>
  <si>
    <t>653******849</t>
  </si>
  <si>
    <t>夏莹莹</t>
  </si>
  <si>
    <t xml:space="preserve">41302*********2640                                                                             </t>
  </si>
  <si>
    <t>653******502</t>
  </si>
  <si>
    <t>张进龙</t>
  </si>
  <si>
    <t>62272*********0630</t>
  </si>
  <si>
    <t>653******711</t>
  </si>
  <si>
    <t>阿不都卡哈尔·阿不来海提</t>
  </si>
  <si>
    <t>65312*********0010</t>
  </si>
  <si>
    <t>再乃普古丽·图尔荪</t>
  </si>
  <si>
    <t>65312*********262X</t>
  </si>
  <si>
    <t>黄丽</t>
  </si>
  <si>
    <t>41293*********088X</t>
  </si>
  <si>
    <t>周卫方</t>
  </si>
  <si>
    <t>13052*********2826</t>
  </si>
  <si>
    <t>653******3647</t>
  </si>
  <si>
    <t>热孜宛古丽·阿卜杜卡迪尔</t>
  </si>
  <si>
    <t>65312*********0604</t>
  </si>
  <si>
    <t>阿布都乃比·阿布力米提</t>
  </si>
  <si>
    <t>苏帅强</t>
  </si>
  <si>
    <t>61062*********061X</t>
  </si>
  <si>
    <t>刘辉霞</t>
  </si>
  <si>
    <t>653******682</t>
  </si>
  <si>
    <t>亚库普·麦麦提</t>
  </si>
  <si>
    <t>65312*********207X</t>
  </si>
  <si>
    <t>阿力木江·库尔班</t>
  </si>
  <si>
    <t>65302*********1735</t>
  </si>
  <si>
    <t>阿布都热依木·麦麦提明</t>
  </si>
  <si>
    <t>麦麦提·艾海提</t>
  </si>
  <si>
    <t>65312*********0816</t>
  </si>
  <si>
    <t>艾海提·阿卜杜艾尼</t>
  </si>
  <si>
    <t>65312*********3115</t>
  </si>
  <si>
    <t>651******53</t>
  </si>
  <si>
    <t>克依斯尔·艾麦尔艾力</t>
  </si>
  <si>
    <t>依马木艾克白尔•尤里瓦司</t>
  </si>
  <si>
    <t>65302*********3614</t>
  </si>
  <si>
    <t>653******2234</t>
  </si>
  <si>
    <t>赛普拉·艾力</t>
  </si>
  <si>
    <t>牙生江·乌斯曼</t>
  </si>
  <si>
    <t>653******094</t>
  </si>
  <si>
    <t>阿卜杜许库尔·尤努斯</t>
  </si>
  <si>
    <t>653******7056</t>
  </si>
  <si>
    <t>艾散·阿卜拉</t>
  </si>
  <si>
    <t>65302*********1233</t>
  </si>
  <si>
    <t>653******8074</t>
  </si>
  <si>
    <t>姑丽米热·伊玛木</t>
  </si>
  <si>
    <t>艾塞提·都拉提</t>
  </si>
  <si>
    <t>65312*********5439</t>
  </si>
  <si>
    <t>653******9226</t>
  </si>
  <si>
    <t>萨迪尔·艾依提</t>
  </si>
  <si>
    <t>65302*********1211</t>
  </si>
  <si>
    <t>阿卜杜热合曼江·麦麦提克热穆</t>
  </si>
  <si>
    <t>65310*********6814</t>
  </si>
  <si>
    <t>653******6752</t>
  </si>
  <si>
    <t>依力亚尔·依迪热斯</t>
  </si>
  <si>
    <t>65312*********3835</t>
  </si>
  <si>
    <t>艾力凯木·纳麦提</t>
  </si>
  <si>
    <t>65312*********1717</t>
  </si>
  <si>
    <t>菲尔开提·肉孜买买提</t>
  </si>
  <si>
    <t>65302*********1115</t>
  </si>
  <si>
    <t>653******6757</t>
  </si>
  <si>
    <t>艾尔帕提江·莫合太尔</t>
  </si>
  <si>
    <t>65310*********1219</t>
  </si>
  <si>
    <t>653******2818</t>
  </si>
  <si>
    <t>麦尔丹·努尔麦麦提</t>
  </si>
  <si>
    <t>653******6565</t>
  </si>
  <si>
    <t>史福丽</t>
  </si>
  <si>
    <t>41232*********8427</t>
  </si>
  <si>
    <t>653******670</t>
  </si>
  <si>
    <t>阿丽米热·帕尔哈提</t>
  </si>
  <si>
    <t>65310*********0447</t>
  </si>
  <si>
    <t>孙琪</t>
  </si>
  <si>
    <t>62222*********1023</t>
  </si>
  <si>
    <t>654******062</t>
  </si>
  <si>
    <t>苗萌萌</t>
  </si>
  <si>
    <t>41142*********7125</t>
  </si>
  <si>
    <t>653******7923</t>
  </si>
  <si>
    <t>帕孜江·尼麦提</t>
  </si>
  <si>
    <t>653******378</t>
  </si>
  <si>
    <t>周雨洁</t>
  </si>
  <si>
    <t>65310*********0424</t>
  </si>
  <si>
    <t>米尔夏提·买尔当</t>
  </si>
  <si>
    <t>65310*********0419</t>
  </si>
  <si>
    <t>帕提曼·赛来</t>
  </si>
  <si>
    <t>65310*********2427</t>
  </si>
  <si>
    <t>653******2219</t>
  </si>
  <si>
    <t>木尼拉·阿布都热合曼</t>
  </si>
  <si>
    <t>65310*********5200</t>
  </si>
  <si>
    <t>653******493</t>
  </si>
  <si>
    <t>阿依谢·亚库甫</t>
  </si>
  <si>
    <t>65310*********0422</t>
  </si>
  <si>
    <t>古丽赛排尔·吐拉克</t>
  </si>
  <si>
    <t>65310*********6825</t>
  </si>
  <si>
    <t>卢咪娜</t>
  </si>
  <si>
    <t>653******579</t>
  </si>
  <si>
    <t>帕尔哈提·阿力穆</t>
  </si>
  <si>
    <t>65312*********3810</t>
  </si>
  <si>
    <t>热皮开提江·艾尔肯</t>
  </si>
  <si>
    <t>65310*********1619</t>
  </si>
  <si>
    <t>653******622</t>
  </si>
  <si>
    <t>麦吾拉江·艾尼瓦尔</t>
  </si>
  <si>
    <t>65310*********0414</t>
  </si>
  <si>
    <t>653******435</t>
  </si>
  <si>
    <t>王肖钦</t>
  </si>
  <si>
    <t>41148*********212X</t>
  </si>
  <si>
    <t>656******797</t>
  </si>
  <si>
    <t>阿地拉·阿里木江</t>
  </si>
  <si>
    <t>65310*********4021</t>
  </si>
  <si>
    <t>653******355</t>
  </si>
  <si>
    <t>吾斯曼·库完</t>
  </si>
  <si>
    <t>65312*********1031</t>
  </si>
  <si>
    <t>郭晓英</t>
  </si>
  <si>
    <t>62222*********3024</t>
  </si>
  <si>
    <t>赛杜拉·斯迪克</t>
  </si>
  <si>
    <t>65312*********4273</t>
  </si>
  <si>
    <t>651******73</t>
  </si>
  <si>
    <t>郑红波</t>
  </si>
  <si>
    <t>41232*********4235</t>
  </si>
  <si>
    <t>653******3317</t>
  </si>
  <si>
    <t>阿布都热西提·卡地尔</t>
  </si>
  <si>
    <t>65312*********1510</t>
  </si>
  <si>
    <t>阿布都拉·阿布地孜</t>
  </si>
  <si>
    <t>65312*********2611</t>
  </si>
  <si>
    <t>阿卜杜拉·赛来</t>
  </si>
  <si>
    <t>艾麦提江·阿卜力米提</t>
  </si>
  <si>
    <t>65312*********0614</t>
  </si>
  <si>
    <t>653******460</t>
  </si>
  <si>
    <t>麦麦提玉苏普·克日木</t>
  </si>
  <si>
    <t>陈帅</t>
  </si>
  <si>
    <t>65312*********2912</t>
  </si>
  <si>
    <t>任书葶</t>
  </si>
  <si>
    <t>65232*********0023</t>
  </si>
  <si>
    <t>652******373</t>
  </si>
  <si>
    <t>艾力扎提·吐尔洪</t>
  </si>
  <si>
    <t>653******277</t>
  </si>
  <si>
    <t>艾合麦提·麦麦提</t>
  </si>
  <si>
    <t>65312*********1712</t>
  </si>
  <si>
    <t>653******9445</t>
  </si>
  <si>
    <t>如孜·阿卜杜热伊木</t>
  </si>
  <si>
    <t>65312*********0015</t>
  </si>
  <si>
    <t>阿布都克日木·艾山</t>
  </si>
  <si>
    <t>65310*********2830</t>
  </si>
  <si>
    <t>艾斯卡尔·艾沙</t>
  </si>
  <si>
    <t>653******626</t>
  </si>
  <si>
    <t>刘钧</t>
  </si>
  <si>
    <t>65312*********0017</t>
  </si>
  <si>
    <t>653******863</t>
  </si>
  <si>
    <t>库尔班江·艾麦提</t>
  </si>
  <si>
    <t>阿瓦尼沙·米力克</t>
  </si>
  <si>
    <t>65312*********0824</t>
  </si>
  <si>
    <t>653******8132</t>
  </si>
  <si>
    <t>努尔比耶姆·热合曼</t>
  </si>
  <si>
    <t>65312*********212X</t>
  </si>
  <si>
    <t>653******9244</t>
  </si>
  <si>
    <t>胡永龙</t>
  </si>
  <si>
    <t>62232*********0519</t>
  </si>
  <si>
    <t>蔡冠晶</t>
  </si>
  <si>
    <t>653******603</t>
  </si>
  <si>
    <t>古力尼尕尔·艾尼</t>
  </si>
  <si>
    <t>麦麦提艾力·吐逊</t>
  </si>
  <si>
    <t>65310*********2059</t>
  </si>
  <si>
    <t>程昭辉</t>
  </si>
  <si>
    <t>杨莹</t>
  </si>
  <si>
    <t>653******395</t>
  </si>
  <si>
    <t>郑垒</t>
  </si>
  <si>
    <t>62242*********1417</t>
  </si>
  <si>
    <t>653******535</t>
  </si>
  <si>
    <t>海妮萨古丽·库尔班</t>
  </si>
  <si>
    <t>65312*********1620</t>
  </si>
  <si>
    <t>马木江·阿布力米提</t>
  </si>
  <si>
    <t>65310*********4839</t>
  </si>
  <si>
    <t>依米尔江·米尔艾合麦提</t>
  </si>
  <si>
    <t>古丽努尔·艾则孜</t>
  </si>
  <si>
    <t>南甜甜</t>
  </si>
  <si>
    <t>653******0333</t>
  </si>
  <si>
    <t>刘秋云</t>
  </si>
  <si>
    <t>65210*********0421</t>
  </si>
  <si>
    <t>650******208</t>
  </si>
  <si>
    <t>肉孜阿吉·吐尔洪</t>
  </si>
  <si>
    <t>65310*********2031</t>
  </si>
  <si>
    <t>20201-202503</t>
  </si>
  <si>
    <t>王晨</t>
  </si>
  <si>
    <t>653******991</t>
  </si>
  <si>
    <t>依明江.买海提</t>
  </si>
  <si>
    <t>65310*********0418</t>
  </si>
  <si>
    <t>653******097</t>
  </si>
  <si>
    <t>穆坎冉木.吾布力喀斯木</t>
  </si>
  <si>
    <t>65312*********1247</t>
  </si>
  <si>
    <t>653******938</t>
  </si>
  <si>
    <t>买买提依明·卡地尔</t>
  </si>
  <si>
    <t>阿布里克木·塞拍尔</t>
  </si>
  <si>
    <t>65312*********2418</t>
  </si>
  <si>
    <t>谢尔艾力·亚森</t>
  </si>
  <si>
    <t>65312*********3814</t>
  </si>
  <si>
    <t>653******673</t>
  </si>
  <si>
    <t>巩转娣</t>
  </si>
  <si>
    <t>62052*********5624</t>
  </si>
  <si>
    <t>周兰</t>
  </si>
  <si>
    <t>65312*********2929</t>
  </si>
  <si>
    <t>653******412</t>
  </si>
  <si>
    <t>曾小岗</t>
  </si>
  <si>
    <t>62232*********0514</t>
  </si>
  <si>
    <t>653******2130</t>
  </si>
  <si>
    <t>何玉栋</t>
  </si>
  <si>
    <t>62232*********4412</t>
  </si>
  <si>
    <t>652******093</t>
  </si>
  <si>
    <t>马璇</t>
  </si>
  <si>
    <t>65312*********0045</t>
  </si>
  <si>
    <t>653******881</t>
  </si>
  <si>
    <t>曾迎春</t>
  </si>
  <si>
    <t>43062*********0056</t>
  </si>
  <si>
    <t>653******439</t>
  </si>
  <si>
    <t xml:space="preserve">郭仟慧 </t>
  </si>
  <si>
    <t>65312*********202X</t>
  </si>
  <si>
    <t>李华锋</t>
  </si>
  <si>
    <t>41132*********1730</t>
  </si>
  <si>
    <t>653******947</t>
  </si>
  <si>
    <t xml:space="preserve"> 李逸尘</t>
  </si>
  <si>
    <t>51050*********1519</t>
  </si>
  <si>
    <t>653******0372</t>
  </si>
  <si>
    <t xml:space="preserve"> 郑炬伟</t>
  </si>
  <si>
    <t>41152*********2538</t>
  </si>
  <si>
    <t>653******6169</t>
  </si>
  <si>
    <t>邓隽</t>
  </si>
  <si>
    <t>65410*********2815</t>
  </si>
  <si>
    <t>654******699</t>
  </si>
  <si>
    <t>龙顺平</t>
  </si>
  <si>
    <t>51292*********2679</t>
  </si>
  <si>
    <t>654******468</t>
  </si>
  <si>
    <t>周惠</t>
  </si>
  <si>
    <t>65900*********1647</t>
  </si>
  <si>
    <t>653******806</t>
  </si>
  <si>
    <t>蒋圆圆</t>
  </si>
  <si>
    <t>钟淑君</t>
  </si>
  <si>
    <t>51072*********028X</t>
  </si>
  <si>
    <t>652******199</t>
  </si>
  <si>
    <t>刘万林</t>
  </si>
  <si>
    <t>41022*********3810</t>
  </si>
  <si>
    <t>653******733</t>
  </si>
  <si>
    <t>曹志世</t>
  </si>
  <si>
    <t>62232*********0515</t>
  </si>
  <si>
    <t>653******1941</t>
  </si>
  <si>
    <t>阿扎提古丽·吐尔孙</t>
  </si>
  <si>
    <t>65312*********1425</t>
  </si>
  <si>
    <t>653******4277</t>
  </si>
  <si>
    <t>刘卫娟</t>
  </si>
  <si>
    <t>62282*********4528</t>
  </si>
  <si>
    <t>653******7908</t>
  </si>
  <si>
    <t>阿布都艾尼·阿布都吾甫尔</t>
  </si>
  <si>
    <t>65310*********5616</t>
  </si>
  <si>
    <t>653******185</t>
  </si>
  <si>
    <t>阿瓦古丽·图尔荪</t>
  </si>
  <si>
    <t>65312*********0928</t>
  </si>
  <si>
    <t>丁敦菊</t>
  </si>
  <si>
    <t>653******823</t>
  </si>
  <si>
    <t>马尔比亚·吾布力卡斯木</t>
  </si>
  <si>
    <t>阿布都热西提·买买提依明</t>
  </si>
  <si>
    <t>65310*********4039</t>
  </si>
  <si>
    <t>653******118</t>
  </si>
  <si>
    <t>布祖拉姑·依沙克</t>
  </si>
  <si>
    <t>65310*********4028</t>
  </si>
  <si>
    <t>651******13</t>
  </si>
  <si>
    <t>65310*********5703</t>
  </si>
  <si>
    <t>阿斯耶·木沙</t>
  </si>
  <si>
    <t>65310*********4829</t>
  </si>
  <si>
    <t>热为姑力·艾山</t>
  </si>
  <si>
    <t>65312*********1744</t>
  </si>
  <si>
    <t>祖丽皮耶·克热木</t>
  </si>
  <si>
    <t>阿尔祖古丽·马木提</t>
  </si>
  <si>
    <t>曹玉琦</t>
  </si>
  <si>
    <t>65313*********2522</t>
  </si>
  <si>
    <t>653******8691</t>
  </si>
  <si>
    <t>凯力比努尔·吐尔洪</t>
  </si>
  <si>
    <t>65310*********0022</t>
  </si>
  <si>
    <t>张雪娇</t>
  </si>
  <si>
    <t>65313*********3066</t>
  </si>
  <si>
    <t>郑盼盼</t>
  </si>
  <si>
    <t>62052*********1100</t>
  </si>
  <si>
    <t>653******090</t>
  </si>
  <si>
    <t>李楚君</t>
  </si>
  <si>
    <t>65313*********3168</t>
  </si>
  <si>
    <t>653******297</t>
  </si>
  <si>
    <t>常建忠</t>
  </si>
  <si>
    <t>62052*********4213</t>
  </si>
  <si>
    <t>653******062</t>
  </si>
  <si>
    <t>阿布都乃比·艾比布拉</t>
  </si>
  <si>
    <t>努尔阿米娜·依斯拉木</t>
  </si>
  <si>
    <t>65313*********2180</t>
  </si>
  <si>
    <t>彭金金</t>
  </si>
  <si>
    <t>41148*********3968</t>
  </si>
  <si>
    <t>王君林</t>
  </si>
  <si>
    <t>62052*********4010</t>
  </si>
  <si>
    <t>653******7560</t>
  </si>
  <si>
    <t>伊尔夏提江·海如拉</t>
  </si>
  <si>
    <t>653******993</t>
  </si>
  <si>
    <t>司宏道</t>
  </si>
  <si>
    <t>61012*********3915</t>
  </si>
  <si>
    <t>653******330</t>
  </si>
  <si>
    <t>曲曼古力·买买提</t>
  </si>
  <si>
    <t>65310*********2822</t>
  </si>
  <si>
    <t>祖丽皮耶·艾依提</t>
  </si>
  <si>
    <t>65312*********2420</t>
  </si>
  <si>
    <t>阿热孜姑丽·库尔班</t>
  </si>
  <si>
    <t>65312*********2445</t>
  </si>
  <si>
    <t>653******088</t>
  </si>
  <si>
    <t>热比古里· 阿西木</t>
  </si>
  <si>
    <t>65312*********1120</t>
  </si>
  <si>
    <t>麦麦提艾力开·祖农</t>
  </si>
  <si>
    <t>65310*********3219</t>
  </si>
  <si>
    <t>653******237</t>
  </si>
  <si>
    <t>吾卜里卡斯穆·吾卜里</t>
  </si>
  <si>
    <t>65310*********4834</t>
  </si>
  <si>
    <t>653******847</t>
  </si>
  <si>
    <t>茹孜古丽·图尔荪</t>
  </si>
  <si>
    <t>653******212</t>
  </si>
  <si>
    <t>罗勇</t>
  </si>
  <si>
    <t>65310*********1612</t>
  </si>
  <si>
    <t>653******200</t>
  </si>
  <si>
    <t>米热古丽·白克热</t>
  </si>
  <si>
    <t>65310*********1642</t>
  </si>
  <si>
    <t>653******601</t>
  </si>
  <si>
    <t>艾斯卡尔·托合提</t>
  </si>
  <si>
    <t>65312*********0930</t>
  </si>
  <si>
    <t>向海蓉</t>
  </si>
  <si>
    <t>51232*********6861</t>
  </si>
  <si>
    <t>穆开热姆·居麦</t>
  </si>
  <si>
    <t>65312*********0589</t>
  </si>
  <si>
    <t>653******067</t>
  </si>
  <si>
    <t>阿西古丽·约麦热</t>
  </si>
  <si>
    <t>65312*********176X</t>
  </si>
  <si>
    <t>丁娟</t>
  </si>
  <si>
    <t>65402*********2768</t>
  </si>
  <si>
    <t>654******264</t>
  </si>
  <si>
    <t>唐俊杰</t>
  </si>
  <si>
    <t>65302*********0271</t>
  </si>
  <si>
    <t>653******482</t>
  </si>
  <si>
    <t>范洋</t>
  </si>
  <si>
    <t>51092*********7757</t>
  </si>
  <si>
    <t>653******111</t>
  </si>
  <si>
    <t>李进忠</t>
  </si>
  <si>
    <t>65230*********1518</t>
  </si>
  <si>
    <t>652******776</t>
  </si>
  <si>
    <t>杜莹</t>
  </si>
  <si>
    <t>65312*********0142</t>
  </si>
  <si>
    <t>653******120</t>
  </si>
  <si>
    <t>唐盼</t>
  </si>
  <si>
    <t>653******144</t>
  </si>
  <si>
    <t>巩琪</t>
  </si>
  <si>
    <t>65312*********0122</t>
  </si>
  <si>
    <t>653******347</t>
  </si>
  <si>
    <t>姜尊灵</t>
  </si>
  <si>
    <t>653******8554</t>
  </si>
  <si>
    <t>卡里比努尔·克里木</t>
  </si>
  <si>
    <t>65310*********5204</t>
  </si>
  <si>
    <t>热伊莱·排尔哈提</t>
  </si>
  <si>
    <t>祖力呼马尔·麦麦提依明</t>
  </si>
  <si>
    <t>65310*********5043</t>
  </si>
  <si>
    <t>亚森江·吾斯曼</t>
  </si>
  <si>
    <t>65310*********2839</t>
  </si>
  <si>
    <t>姑兰白尔·卡日</t>
  </si>
  <si>
    <t>65310*********4824</t>
  </si>
  <si>
    <t>653******2656</t>
  </si>
  <si>
    <t>买买提玉素甫·买买提</t>
  </si>
  <si>
    <t>65310*********3236</t>
  </si>
  <si>
    <t>653******1954</t>
  </si>
  <si>
    <t>张晓蓉</t>
  </si>
  <si>
    <t>61050*********8224</t>
  </si>
  <si>
    <t>赵俊杰</t>
  </si>
  <si>
    <t>41128*********0357</t>
  </si>
  <si>
    <t>653******6521</t>
  </si>
  <si>
    <t>张敏</t>
  </si>
  <si>
    <t>41022*********3487</t>
  </si>
  <si>
    <t>654******0828</t>
  </si>
  <si>
    <t>李帅</t>
  </si>
  <si>
    <t>65312*********4618</t>
  </si>
  <si>
    <t>653******476</t>
  </si>
  <si>
    <t>阿卜杜木太力普·吾吉阿西木</t>
  </si>
  <si>
    <t>65312*********1214</t>
  </si>
  <si>
    <t>凌界</t>
  </si>
  <si>
    <t>65030*********1256</t>
  </si>
  <si>
    <t>650******510</t>
  </si>
  <si>
    <t>李金玉</t>
  </si>
  <si>
    <t>51070*********132X</t>
  </si>
  <si>
    <t>650******116</t>
  </si>
  <si>
    <t>王贝贝</t>
  </si>
  <si>
    <t>65310*********2827</t>
  </si>
  <si>
    <t>653******759</t>
  </si>
  <si>
    <t>贾雪</t>
  </si>
  <si>
    <t>65310*********2040</t>
  </si>
  <si>
    <t>麦麦提依敏江·纳斯尔</t>
  </si>
  <si>
    <t>65312*********0998</t>
  </si>
  <si>
    <t>张文丽</t>
  </si>
  <si>
    <t>62232*********0562</t>
  </si>
  <si>
    <t>653******511</t>
  </si>
  <si>
    <t>毛冬冬</t>
  </si>
  <si>
    <t>653******3374</t>
  </si>
  <si>
    <t>帕热哈提·努尔麦麦提</t>
  </si>
  <si>
    <t>65312*********1738</t>
  </si>
  <si>
    <t>653******202</t>
  </si>
  <si>
    <t>谭理粮</t>
  </si>
  <si>
    <t>50010*********6426</t>
  </si>
  <si>
    <t>麻旭宁</t>
  </si>
  <si>
    <t>13072*********0474</t>
  </si>
  <si>
    <t>656******675</t>
  </si>
  <si>
    <t>袁何</t>
  </si>
  <si>
    <t>50023*********7012</t>
  </si>
  <si>
    <t>653******541</t>
  </si>
  <si>
    <t>陈丽帆</t>
  </si>
  <si>
    <t>65290*********2843</t>
  </si>
  <si>
    <t>653******457</t>
  </si>
  <si>
    <t>王晓霞</t>
  </si>
  <si>
    <t>51102*********5663</t>
  </si>
  <si>
    <t>653******428</t>
  </si>
  <si>
    <t>米合日阿依·买买提</t>
  </si>
  <si>
    <t>65312*********1064</t>
  </si>
  <si>
    <t>木尼热·阿不都艾尼</t>
  </si>
  <si>
    <t>653******301</t>
  </si>
  <si>
    <t>吾拉音·巴拉提</t>
  </si>
  <si>
    <t>65312*********2113</t>
  </si>
  <si>
    <t>653******063</t>
  </si>
  <si>
    <t>张国龙</t>
  </si>
  <si>
    <t>62230*********6439</t>
  </si>
  <si>
    <t>653******085</t>
  </si>
  <si>
    <t>唐英</t>
  </si>
  <si>
    <t>65313*********2527</t>
  </si>
  <si>
    <t>苏雪萍</t>
  </si>
  <si>
    <t>62232*********0545</t>
  </si>
  <si>
    <t>650******297</t>
  </si>
  <si>
    <t>于镇彪</t>
  </si>
  <si>
    <t>41092*********6218</t>
  </si>
  <si>
    <t>阿卜杜凯尤木·阿卜杜克热木</t>
  </si>
  <si>
    <t>653******386</t>
  </si>
  <si>
    <t>李嘉绒</t>
  </si>
  <si>
    <t>14273*********682X</t>
  </si>
  <si>
    <t>库尔班·赛麦提</t>
  </si>
  <si>
    <t>65312*********2014</t>
  </si>
  <si>
    <t>青少明</t>
  </si>
  <si>
    <t>61232*********151X</t>
  </si>
  <si>
    <t>427******</t>
  </si>
  <si>
    <t>赵 静</t>
  </si>
  <si>
    <t>62230*********9020</t>
  </si>
  <si>
    <t>002******</t>
  </si>
  <si>
    <t>邓云红</t>
  </si>
  <si>
    <t>50023*********6300</t>
  </si>
  <si>
    <t>104******</t>
  </si>
  <si>
    <t>布威海丽且姆·艾比布拉</t>
  </si>
  <si>
    <t>65312*********2643</t>
  </si>
  <si>
    <t>653******110</t>
  </si>
  <si>
    <t>克丽比努尔·艾山</t>
  </si>
  <si>
    <t>65312*********2321</t>
  </si>
  <si>
    <t>653******8089</t>
  </si>
  <si>
    <t>茹柯耶姆·阿木提</t>
  </si>
  <si>
    <t>65312*********2984</t>
  </si>
  <si>
    <t>夏米西丁·库尔班</t>
  </si>
  <si>
    <t>653******477</t>
  </si>
  <si>
    <t>赛亚热·艾尼瓦尔</t>
  </si>
  <si>
    <t>653******2044</t>
  </si>
  <si>
    <t>阿瓦姑丽·艾散江</t>
  </si>
  <si>
    <t>65310*********4447</t>
  </si>
  <si>
    <t>28</t>
  </si>
  <si>
    <t>吐逊姑丽·卡依尔江</t>
  </si>
  <si>
    <t>420******</t>
  </si>
  <si>
    <t>柯尤木·阿卜杜热西提</t>
  </si>
  <si>
    <t>65312*********0778</t>
  </si>
  <si>
    <t>470******</t>
  </si>
  <si>
    <t>17</t>
  </si>
  <si>
    <t>吐逊江·卡依尔江</t>
  </si>
  <si>
    <t>李冰雪</t>
  </si>
  <si>
    <t xml:space="preserve">
6541*********52423</t>
  </si>
  <si>
    <t>刘聪慧</t>
  </si>
  <si>
    <t>41132*********7763</t>
  </si>
  <si>
    <t>653******9620</t>
  </si>
  <si>
    <t>艾尔帕尼江·苏来曼</t>
  </si>
  <si>
    <t>阿丽亚·台瓦库力</t>
  </si>
  <si>
    <t>65312*********0947</t>
  </si>
  <si>
    <t>茹皮凯提江·热依木</t>
  </si>
  <si>
    <t>65310*********0035</t>
  </si>
  <si>
    <t>653******808</t>
  </si>
  <si>
    <t>热孜亚·艾买提</t>
  </si>
  <si>
    <t>65310*********0025</t>
  </si>
  <si>
    <t>653******867</t>
  </si>
  <si>
    <t>吾布力卡斯木.艾力</t>
  </si>
  <si>
    <t>653******648</t>
  </si>
  <si>
    <t>开力比努尔·阿不都艾尼</t>
  </si>
  <si>
    <t>买尔甫·麦麦提</t>
  </si>
  <si>
    <t>653******734</t>
  </si>
  <si>
    <t>如则·图尔阿吉</t>
  </si>
  <si>
    <t>65312*********0510</t>
  </si>
  <si>
    <t>艾力亚尔江·吐尔逊</t>
  </si>
  <si>
    <t>65312*********1918</t>
  </si>
  <si>
    <t>653******7256</t>
  </si>
  <si>
    <t>黄博</t>
  </si>
  <si>
    <t>65310*********201X</t>
  </si>
  <si>
    <t>吐尔洪阿依·穷阿吉</t>
  </si>
  <si>
    <t>65310*********0041</t>
  </si>
  <si>
    <t>653******780</t>
  </si>
  <si>
    <t>图尔荪阿依·图拉普</t>
  </si>
  <si>
    <t>65312*********2024</t>
  </si>
  <si>
    <t>古丽比丽克·阿布拉</t>
  </si>
  <si>
    <t>65312*********0586</t>
  </si>
  <si>
    <t>艾可比·艾尼瓦</t>
  </si>
  <si>
    <t>65310*********0029</t>
  </si>
  <si>
    <t>阿迪拉·阿不都热西提</t>
  </si>
  <si>
    <t>65310*********5242</t>
  </si>
  <si>
    <t>阿斯亚穆·肉孜</t>
  </si>
  <si>
    <t>65312*********0922</t>
  </si>
  <si>
    <t>袁欣欣</t>
  </si>
  <si>
    <t>41132*********4480</t>
  </si>
  <si>
    <t>654******703</t>
  </si>
  <si>
    <t>努尔麦麦提
·阿卜拉</t>
  </si>
  <si>
    <t>65312*********0610</t>
  </si>
  <si>
    <t>202501-
202502</t>
  </si>
  <si>
    <t>沈文静</t>
  </si>
  <si>
    <t>宁卫川</t>
  </si>
  <si>
    <t>41272*********3415</t>
  </si>
  <si>
    <t>653******0149</t>
  </si>
  <si>
    <t>麦日姆妮萨古丽.吾吉</t>
  </si>
  <si>
    <t>65312*********0820</t>
  </si>
  <si>
    <t>张文娅</t>
  </si>
  <si>
    <t>41138*********154X</t>
  </si>
  <si>
    <t>653******1127</t>
  </si>
  <si>
    <t>阿地力江·阿
不都克由木</t>
  </si>
  <si>
    <t>王秀梅</t>
  </si>
  <si>
    <t>62050*********5325</t>
  </si>
  <si>
    <t>653******3511</t>
  </si>
  <si>
    <t>艾萨·木合塔尔</t>
  </si>
  <si>
    <t>65310*********4853</t>
  </si>
  <si>
    <t>652******409</t>
  </si>
  <si>
    <t>阿卜杜拉·阿不都艾尼</t>
  </si>
  <si>
    <t>布阿仙木·依明</t>
  </si>
  <si>
    <t>65310*********4983</t>
  </si>
  <si>
    <t>艾孜提·艾力</t>
  </si>
  <si>
    <t>65310*********4933</t>
  </si>
  <si>
    <t>艾比班·马木提</t>
  </si>
  <si>
    <t>65310*********0043</t>
  </si>
  <si>
    <t>斯丽米古丽·
吾拉伊木</t>
  </si>
  <si>
    <t>65312*********0645</t>
  </si>
  <si>
    <t>阿尤普·
阿卜杜克热木</t>
  </si>
  <si>
    <t>65312*********3911</t>
  </si>
  <si>
    <t>黄思敏</t>
  </si>
  <si>
    <t>65312*********2329</t>
  </si>
  <si>
    <t>652******079</t>
  </si>
  <si>
    <t>玛依努尔·
玉苏普</t>
  </si>
  <si>
    <t>65312*********1723</t>
  </si>
  <si>
    <t>陈传兰</t>
  </si>
  <si>
    <t>51300*********1224</t>
  </si>
  <si>
    <t>阿米尼古丽·阿不都古丽</t>
  </si>
  <si>
    <t>65210*********132x</t>
  </si>
  <si>
    <t>653******757</t>
  </si>
  <si>
    <t>热孜古丽·吐尔逊</t>
  </si>
  <si>
    <t>65312*********198x</t>
  </si>
  <si>
    <t>古丽赛乃姆·阿卜杜凯尤木</t>
  </si>
  <si>
    <t>65312*********0565</t>
  </si>
  <si>
    <t>托合提古丽·艾依塔吉</t>
  </si>
  <si>
    <t>65302*********1427</t>
  </si>
  <si>
    <t>652******562</t>
  </si>
  <si>
    <t>苏麦热·玉苏普卡地尔</t>
  </si>
  <si>
    <t>65312*********1440</t>
  </si>
  <si>
    <t>653******3832</t>
  </si>
  <si>
    <t>哈妮柯孜·达吾提</t>
  </si>
  <si>
    <t>艾孜热提艾力·麦麦提</t>
  </si>
  <si>
    <t>65312*********2310</t>
  </si>
  <si>
    <t>阿依努热姆·
则贝</t>
  </si>
  <si>
    <t>65312*********4227</t>
  </si>
  <si>
    <t>郑娇</t>
  </si>
  <si>
    <t>653******015</t>
  </si>
  <si>
    <t>奉文玲</t>
  </si>
  <si>
    <t>51090*********3605</t>
  </si>
  <si>
    <t>653******3111</t>
  </si>
  <si>
    <t>晏青青</t>
  </si>
  <si>
    <t>51303*********342X</t>
  </si>
  <si>
    <t>653******403</t>
  </si>
  <si>
    <t>何紫薇</t>
  </si>
  <si>
    <t>653******405</t>
  </si>
  <si>
    <t>赵彦新</t>
  </si>
  <si>
    <t>65310*********285X</t>
  </si>
  <si>
    <t>白孟东</t>
  </si>
  <si>
    <t>51370*********2614</t>
  </si>
  <si>
    <t>653******637</t>
  </si>
  <si>
    <t>杨柳</t>
  </si>
  <si>
    <t>65312*********252x</t>
  </si>
  <si>
    <t>653******130</t>
  </si>
  <si>
    <t>麦尔阿巴·艾斯喀尔</t>
  </si>
  <si>
    <t>阿布都赛米·阿布都艾尼</t>
  </si>
  <si>
    <t>653******454</t>
  </si>
  <si>
    <t>穆合塔尔·麦麦提</t>
  </si>
  <si>
    <t>653******679</t>
  </si>
  <si>
    <t>热伊麦·艾麦尔</t>
  </si>
  <si>
    <t>65312*********2724</t>
  </si>
  <si>
    <t>祖力凯尔.库尔班</t>
  </si>
  <si>
    <t>65312*********2926</t>
  </si>
  <si>
    <t>热孜宛古丽·吾麦热</t>
  </si>
  <si>
    <t>65310*********6827</t>
  </si>
  <si>
    <t>肉克依穆·吐尔逊</t>
  </si>
  <si>
    <t>65312*********1729</t>
  </si>
  <si>
    <t>祖丽胡马尔·玉山</t>
  </si>
  <si>
    <t>65310*********2828</t>
  </si>
  <si>
    <t>653******551</t>
  </si>
  <si>
    <t>日孜完古丽·约力达西</t>
  </si>
  <si>
    <t>653******522</t>
  </si>
  <si>
    <t>阿布都艾尼·巴拉提</t>
  </si>
  <si>
    <t>图尔荪阿依·艾力</t>
  </si>
  <si>
    <t>65312*********0083</t>
  </si>
  <si>
    <t>653******5149</t>
  </si>
  <si>
    <t>图尔荪古丽·加马力</t>
  </si>
  <si>
    <t>阿孜姑丽·努尔</t>
  </si>
  <si>
    <t>65312*********0929</t>
  </si>
  <si>
    <t>麦尔哈巴·台外库力</t>
  </si>
  <si>
    <t>阿布都克力木·阿布都热依木</t>
  </si>
  <si>
    <t>65310*********2019</t>
  </si>
  <si>
    <t>阿丽亚·麦麦提</t>
  </si>
  <si>
    <t>65310*********4041</t>
  </si>
  <si>
    <t>周源</t>
  </si>
  <si>
    <t>51070*********2413</t>
  </si>
  <si>
    <t>653******529</t>
  </si>
  <si>
    <t>刘霞</t>
  </si>
  <si>
    <t>37032*********3222</t>
  </si>
  <si>
    <t>653******147</t>
  </si>
  <si>
    <t>范其琨</t>
  </si>
  <si>
    <t>36042*********1731</t>
  </si>
  <si>
    <t>653******026</t>
  </si>
  <si>
    <t>赵黎明</t>
  </si>
  <si>
    <t>51072*********784X</t>
  </si>
  <si>
    <t>653******868</t>
  </si>
  <si>
    <t>汪铁梅</t>
  </si>
  <si>
    <t>65312*********71926</t>
  </si>
  <si>
    <t>买麦提吐尔逊·牙生</t>
  </si>
  <si>
    <t>65310*********4011</t>
  </si>
  <si>
    <t>阿卜杜萨拉木·吾普尔</t>
  </si>
  <si>
    <t>653******779</t>
  </si>
  <si>
    <t>布阿提开姆·尼亚孜</t>
  </si>
  <si>
    <t>姑再丽努尔·艾尼瓦尔</t>
  </si>
  <si>
    <t>夏依达故·艾力</t>
  </si>
  <si>
    <t>65312*********0447</t>
  </si>
  <si>
    <t>麦麦提艾力.阿布来提</t>
  </si>
  <si>
    <t>65312*********1216</t>
  </si>
  <si>
    <t>阿尔祖古丽.祖农</t>
  </si>
  <si>
    <t>65312*********0329</t>
  </si>
  <si>
    <t>651******30</t>
  </si>
  <si>
    <t xml:space="preserve"> </t>
  </si>
  <si>
    <t>沙那瓦尔·麦麦提沙吾提</t>
  </si>
  <si>
    <t>阿卜杜塞麦提·奥斯曼</t>
  </si>
  <si>
    <t>65312*********2471</t>
  </si>
  <si>
    <t>阿米娜古丽·阿不拉江</t>
  </si>
  <si>
    <t>65310*********4827</t>
  </si>
  <si>
    <t>艾尼江·吐尔逊</t>
  </si>
  <si>
    <t>迪丽拜尔·约麦尔</t>
  </si>
  <si>
    <t>麦麦提吐尔孙·麦麦提</t>
  </si>
  <si>
    <t>65312*********0038</t>
  </si>
  <si>
    <t>努尔比亚·库尔班</t>
  </si>
  <si>
    <t>65312*********0980</t>
  </si>
  <si>
    <t>653******019</t>
  </si>
  <si>
    <t>帕尔哈提·阿德江</t>
  </si>
  <si>
    <t>65422*********023X</t>
  </si>
  <si>
    <t>徐惠芳</t>
  </si>
  <si>
    <t>65312*********1668</t>
  </si>
  <si>
    <t>653******962</t>
  </si>
  <si>
    <t>则敏江·艾尔肯</t>
  </si>
  <si>
    <t>65312*********1513</t>
  </si>
  <si>
    <t>孜拉乐·依布拉依木</t>
  </si>
  <si>
    <t>65010*********3224</t>
  </si>
  <si>
    <t>653******5704</t>
  </si>
  <si>
    <t>古力克孜·喀迪尔</t>
  </si>
  <si>
    <t>653******736</t>
  </si>
  <si>
    <t>阿依古丽·图拉克</t>
  </si>
  <si>
    <t>65312*********0545</t>
  </si>
  <si>
    <t>古丽尼格尔·依斯拉穆</t>
  </si>
  <si>
    <t>65312*********0945</t>
  </si>
  <si>
    <t>买合木提江·麦麦提热依木</t>
  </si>
  <si>
    <t>653******782</t>
  </si>
  <si>
    <t>努尔阿米娜穆·艾尼</t>
  </si>
  <si>
    <t>65312*********0921</t>
  </si>
  <si>
    <t>努尔古丽·祖农</t>
  </si>
  <si>
    <t>65312*********0048</t>
  </si>
  <si>
    <t>653******899</t>
  </si>
  <si>
    <t>帕提姑丽·艾麦提</t>
  </si>
  <si>
    <t>排日罕·帕拉提</t>
  </si>
  <si>
    <t>65310*********0425</t>
  </si>
  <si>
    <t>653******958</t>
  </si>
  <si>
    <t>沙拉麦提·艾尼</t>
  </si>
  <si>
    <t>65312*********0942</t>
  </si>
  <si>
    <t>653******689</t>
  </si>
  <si>
    <t>吾吉卡热·阿不都热西提</t>
  </si>
  <si>
    <t>65310*********2096</t>
  </si>
  <si>
    <t>祖农帕夏·买买吐尔逊</t>
  </si>
  <si>
    <t>65312*********0920</t>
  </si>
  <si>
    <t>653******890</t>
  </si>
  <si>
    <t>姚辉</t>
  </si>
  <si>
    <t>62222*********6138</t>
  </si>
  <si>
    <t>653******230</t>
  </si>
  <si>
    <t>柳晨霞</t>
  </si>
  <si>
    <t>62272*********0401</t>
  </si>
  <si>
    <t>653******417</t>
  </si>
  <si>
    <t>木沙江·阿不都热扎克</t>
  </si>
  <si>
    <t>653******4020</t>
  </si>
  <si>
    <t>达伊尔·吐尔逊</t>
  </si>
  <si>
    <t>65312*********3154</t>
  </si>
  <si>
    <t>吾山·麦麦提敏</t>
  </si>
  <si>
    <t>65312*********2592</t>
  </si>
  <si>
    <t>653******928</t>
  </si>
  <si>
    <t>吐尔洪·阿塔吾拉</t>
  </si>
  <si>
    <t>玉苏普·艾海提</t>
  </si>
  <si>
    <t>65312*********0511</t>
  </si>
  <si>
    <t>653******561</t>
  </si>
  <si>
    <t>艾力夏提·多力昆</t>
  </si>
  <si>
    <t>麦麦提明·热木特拉</t>
  </si>
  <si>
    <t>653******719</t>
  </si>
  <si>
    <t>努尔艾力·麦尔旦</t>
  </si>
  <si>
    <t>65310*********4831</t>
  </si>
  <si>
    <t>阿不力克木·吐尔逊</t>
  </si>
  <si>
    <t>65310*********0411</t>
  </si>
  <si>
    <t>买买提玉苏甫·托乎提</t>
  </si>
  <si>
    <t>65310*********0810</t>
  </si>
  <si>
    <t>买买提祖农·托乎提</t>
  </si>
  <si>
    <t>65310*********0811</t>
  </si>
  <si>
    <t>阿不都赛麦提·麦麦提吐孙</t>
  </si>
  <si>
    <t>依布拉因·吾甫尔</t>
  </si>
  <si>
    <t>65310*********2034</t>
  </si>
  <si>
    <t>653******566</t>
  </si>
  <si>
    <t>麦合木提江·台外库力</t>
  </si>
  <si>
    <t>653******563</t>
  </si>
  <si>
    <t>努尔麦麦提·喀迪尔</t>
  </si>
  <si>
    <t>65313*********0655</t>
  </si>
  <si>
    <t>麦麦提牙森·吾守尔</t>
  </si>
  <si>
    <t>65310*********5613</t>
  </si>
  <si>
    <t>阿迪力·伊敏</t>
  </si>
  <si>
    <t>65312*********483X</t>
  </si>
  <si>
    <t>热孜宛古丽·阿卜来海提</t>
  </si>
  <si>
    <t>65312*********0523</t>
  </si>
  <si>
    <t>阿布都热合曼·尤力瓦斯</t>
  </si>
  <si>
    <t>图尔贡·约麦尔</t>
  </si>
  <si>
    <t>65312*********1439</t>
  </si>
  <si>
    <t>吾米提·牙生</t>
  </si>
  <si>
    <t>阿吾提·毛拉</t>
  </si>
  <si>
    <t>65313*********0610</t>
  </si>
  <si>
    <t>闫飞</t>
  </si>
  <si>
    <t>65232*********511X</t>
  </si>
  <si>
    <t>张梅</t>
  </si>
  <si>
    <t>65430*********3529</t>
  </si>
  <si>
    <t>杨小庆</t>
  </si>
  <si>
    <t>65282*********1622</t>
  </si>
  <si>
    <t>653******921</t>
  </si>
  <si>
    <t>马新春</t>
  </si>
  <si>
    <t>65230*********1515</t>
  </si>
  <si>
    <t>652******070</t>
  </si>
  <si>
    <t>张引</t>
  </si>
  <si>
    <t>50024*********4961</t>
  </si>
  <si>
    <t>653******6875</t>
  </si>
  <si>
    <t>吾拉木·艾力</t>
  </si>
  <si>
    <t>65312*********2639</t>
  </si>
  <si>
    <t>艾则孜·玉苏普喀迪尔</t>
  </si>
  <si>
    <t>65312*********251X</t>
  </si>
  <si>
    <t>653******4485</t>
  </si>
  <si>
    <t>王文军</t>
  </si>
  <si>
    <t>62050*********5391</t>
  </si>
  <si>
    <t>653******2589</t>
  </si>
  <si>
    <t>李亚丽</t>
  </si>
  <si>
    <t>65282*********1142</t>
  </si>
  <si>
    <t>凯丽曼·阿迪力</t>
  </si>
  <si>
    <t>肖晓琳</t>
  </si>
  <si>
    <t>41018*********762X</t>
  </si>
  <si>
    <t>656******105</t>
  </si>
  <si>
    <t>荘素</t>
  </si>
  <si>
    <t>65310*********1626</t>
  </si>
  <si>
    <t>来明和</t>
  </si>
  <si>
    <t>65312*********1694</t>
  </si>
  <si>
    <t>卢雯雯</t>
  </si>
  <si>
    <t>41272*********1585</t>
  </si>
  <si>
    <t>653******7082</t>
  </si>
  <si>
    <t>黄昌云</t>
  </si>
  <si>
    <t>61242*********6797</t>
  </si>
  <si>
    <t>653******107</t>
  </si>
  <si>
    <t>马金婵</t>
  </si>
  <si>
    <t>62050*********7763</t>
  </si>
  <si>
    <t>653******0654</t>
  </si>
  <si>
    <t>秦新慧</t>
  </si>
  <si>
    <t>65312*********4627</t>
  </si>
  <si>
    <t>孙勇</t>
  </si>
  <si>
    <t>41152*********3031</t>
  </si>
  <si>
    <t>努尔比亚·麦麦提</t>
  </si>
  <si>
    <t>65310*********4922</t>
  </si>
  <si>
    <t>王艳</t>
  </si>
  <si>
    <t>65282*********2224</t>
  </si>
  <si>
    <t>唐琳</t>
  </si>
  <si>
    <t>65312*********106X</t>
  </si>
  <si>
    <t>文炀</t>
  </si>
  <si>
    <t>51032*********8240</t>
  </si>
  <si>
    <t>苏红燕</t>
  </si>
  <si>
    <t>65430*********324X</t>
  </si>
  <si>
    <t>653******43</t>
  </si>
  <si>
    <t>范银芳</t>
  </si>
  <si>
    <t>62302*********0763</t>
  </si>
  <si>
    <t>杜小花</t>
  </si>
  <si>
    <t>62262*********202X</t>
  </si>
  <si>
    <t>崔昱琳</t>
  </si>
  <si>
    <t>65312*********2047</t>
  </si>
  <si>
    <t>653******443</t>
  </si>
  <si>
    <t>哈力木拉提·吐尔洪</t>
  </si>
  <si>
    <t>麦尔耶姆古丽·吾舒尔</t>
  </si>
  <si>
    <t>65312*********2540</t>
  </si>
  <si>
    <t>653******8809</t>
  </si>
  <si>
    <t>雷国强</t>
  </si>
  <si>
    <t>65010*********1939</t>
  </si>
  <si>
    <t>张旭东</t>
  </si>
  <si>
    <t>65010*********3318</t>
  </si>
  <si>
    <t>659******745</t>
  </si>
  <si>
    <t>肖金锁</t>
  </si>
  <si>
    <t>41012*********7638</t>
  </si>
  <si>
    <t>653******676</t>
  </si>
  <si>
    <t>玉买尔江·吐尔逊</t>
  </si>
  <si>
    <t>652******997</t>
  </si>
  <si>
    <t>阿斯姆古丽·约赛尹</t>
  </si>
  <si>
    <t>65312*********062X</t>
  </si>
  <si>
    <t>653******498</t>
  </si>
  <si>
    <t>阿依古丽·图尔荪</t>
  </si>
  <si>
    <t>65312*********2726</t>
  </si>
  <si>
    <t>伊尔潘江·买买提吐尔逊</t>
  </si>
  <si>
    <t>周兴华</t>
  </si>
  <si>
    <t>41132*********9449</t>
  </si>
  <si>
    <t>653******688</t>
  </si>
  <si>
    <t>朱建伟</t>
  </si>
  <si>
    <t>62270*********4399</t>
  </si>
  <si>
    <t>阿里木江·艾山</t>
  </si>
  <si>
    <t>龙春阳</t>
  </si>
  <si>
    <t>51162*********4480</t>
  </si>
  <si>
    <t>刘灿</t>
  </si>
  <si>
    <t>51162*********0643</t>
  </si>
  <si>
    <t>653******564</t>
  </si>
  <si>
    <t>托合提·吾布力</t>
  </si>
  <si>
    <t>65302*********2258</t>
  </si>
  <si>
    <t>王慧胜</t>
  </si>
  <si>
    <t>65312*********0676</t>
  </si>
  <si>
    <t>653******906</t>
  </si>
  <si>
    <t>雷秀娟</t>
  </si>
  <si>
    <t>62232*********1423</t>
  </si>
  <si>
    <t>653******671</t>
  </si>
  <si>
    <t>王霞霞</t>
  </si>
  <si>
    <t>62052*********1169</t>
  </si>
  <si>
    <t>653******3677</t>
  </si>
  <si>
    <t>王伦琼</t>
  </si>
  <si>
    <t>51292*********5124</t>
  </si>
  <si>
    <t>李子</t>
  </si>
  <si>
    <t>51072*********2073</t>
  </si>
  <si>
    <t>65312*********2915</t>
  </si>
  <si>
    <t>亚森江·麦麦提吐尔逊</t>
  </si>
  <si>
    <t>653******1711</t>
  </si>
  <si>
    <t>李金魁</t>
  </si>
  <si>
    <t>41108*********7976</t>
  </si>
  <si>
    <t>杨栋</t>
  </si>
  <si>
    <t>65010*********441X</t>
  </si>
  <si>
    <t>650******232</t>
  </si>
  <si>
    <t xml:space="preserve"> 古丽扎尔·阿不都韦力</t>
  </si>
  <si>
    <t xml:space="preserve"> 艾克旦·莫合塔尔</t>
  </si>
  <si>
    <t>鲜艳</t>
  </si>
  <si>
    <t>65310*********2826</t>
  </si>
  <si>
    <t>653******022</t>
  </si>
  <si>
    <t>田军锋</t>
  </si>
  <si>
    <t>朱俊伊</t>
  </si>
  <si>
    <t>65412*********2325</t>
  </si>
  <si>
    <t>650******6640</t>
  </si>
  <si>
    <t>段素霞</t>
  </si>
  <si>
    <t>41272*********5729</t>
  </si>
  <si>
    <t>653******5502</t>
  </si>
  <si>
    <t>马珠林</t>
  </si>
  <si>
    <t>41112*********5526</t>
  </si>
  <si>
    <t>马小晨</t>
  </si>
  <si>
    <t>62232*********0645</t>
  </si>
  <si>
    <t>650******959</t>
  </si>
  <si>
    <t>周润霞</t>
  </si>
  <si>
    <t>65290*********5548</t>
  </si>
  <si>
    <t>652******395</t>
  </si>
  <si>
    <t>周美玲</t>
  </si>
  <si>
    <t>王亚娟</t>
  </si>
  <si>
    <t>41272*********814X</t>
  </si>
  <si>
    <t>梁娟</t>
  </si>
  <si>
    <t>653******913</t>
  </si>
  <si>
    <t>段海光</t>
  </si>
  <si>
    <t>65900*********5418</t>
  </si>
  <si>
    <t>653******7230</t>
  </si>
  <si>
    <t>苟茂芳</t>
  </si>
  <si>
    <t>62052*********4021</t>
  </si>
  <si>
    <t>653******3703</t>
  </si>
  <si>
    <t>胡锦辉</t>
  </si>
  <si>
    <t>65290*********6719</t>
  </si>
  <si>
    <t>311******64</t>
  </si>
  <si>
    <t>王健</t>
  </si>
  <si>
    <t>65310*********4032</t>
  </si>
  <si>
    <t>311******53</t>
  </si>
  <si>
    <t xml:space="preserve"> 杨娜 </t>
  </si>
  <si>
    <t>62292*********0023</t>
  </si>
  <si>
    <t xml:space="preserve"> 65******9348</t>
  </si>
  <si>
    <t>刘翠云</t>
  </si>
  <si>
    <t>13102*********3028</t>
  </si>
  <si>
    <t>653******7174</t>
  </si>
  <si>
    <t>李力</t>
  </si>
  <si>
    <t>34242*********0531</t>
  </si>
  <si>
    <t>653******558</t>
  </si>
  <si>
    <t>马小强</t>
  </si>
  <si>
    <t>62242*********6319</t>
  </si>
  <si>
    <t>653******334</t>
  </si>
  <si>
    <t>202401-202403</t>
  </si>
  <si>
    <t>萨伊巴·阿布力克木</t>
  </si>
  <si>
    <t>65310*********162X</t>
  </si>
  <si>
    <r>
      <t>依卜拉因</t>
    </r>
    <r>
      <rPr>
        <sz val="16"/>
        <rFont val="Arial"/>
        <charset val="134"/>
      </rPr>
      <t>·</t>
    </r>
    <r>
      <rPr>
        <sz val="16"/>
        <rFont val="宋体"/>
        <charset val="134"/>
      </rPr>
      <t>阿卜杜拉</t>
    </r>
  </si>
  <si>
    <t>65312*********2992</t>
  </si>
  <si>
    <t>653******184</t>
  </si>
  <si>
    <r>
      <t>斯拉木江</t>
    </r>
    <r>
      <rPr>
        <sz val="16"/>
        <rFont val="Arial"/>
        <charset val="134"/>
      </rPr>
      <t>·</t>
    </r>
    <r>
      <rPr>
        <sz val="16"/>
        <rFont val="宋体"/>
        <charset val="134"/>
      </rPr>
      <t>努尔麦麦提</t>
    </r>
  </si>
  <si>
    <t>65312*********0032</t>
  </si>
  <si>
    <t>653******584</t>
  </si>
  <si>
    <r>
      <t>古力米热</t>
    </r>
    <r>
      <rPr>
        <sz val="16"/>
        <rFont val="Arial"/>
        <charset val="134"/>
      </rPr>
      <t>·</t>
    </r>
    <r>
      <rPr>
        <sz val="16"/>
        <rFont val="宋体"/>
        <charset val="134"/>
      </rPr>
      <t>沙迪克</t>
    </r>
  </si>
  <si>
    <t>65310*********4022</t>
  </si>
  <si>
    <t>吾热古丽·买买提明</t>
  </si>
  <si>
    <t>653******715</t>
  </si>
  <si>
    <t>阿卜杜克优木·艾麦提</t>
  </si>
  <si>
    <t>65312*********0319</t>
  </si>
  <si>
    <t>杨一芬</t>
  </si>
  <si>
    <t>51102*********6468</t>
  </si>
  <si>
    <r>
      <t>麦日古丽</t>
    </r>
    <r>
      <rPr>
        <sz val="16"/>
        <rFont val="Arial"/>
        <charset val="134"/>
      </rPr>
      <t>·</t>
    </r>
    <r>
      <rPr>
        <sz val="16"/>
        <rFont val="宋体"/>
        <charset val="134"/>
      </rPr>
      <t>穆萨</t>
    </r>
  </si>
  <si>
    <t>65312*********0760</t>
  </si>
  <si>
    <t>653******252</t>
  </si>
  <si>
    <r>
      <t>如先姑</t>
    </r>
    <r>
      <rPr>
        <sz val="16"/>
        <rFont val="Arial"/>
        <charset val="134"/>
      </rPr>
      <t>·</t>
    </r>
    <r>
      <rPr>
        <sz val="16"/>
        <rFont val="宋体"/>
        <charset val="134"/>
      </rPr>
      <t>百合提</t>
    </r>
  </si>
  <si>
    <t>65310*********1226</t>
  </si>
  <si>
    <t>653******512</t>
  </si>
  <si>
    <r>
      <t>阿孜姑</t>
    </r>
    <r>
      <rPr>
        <sz val="16"/>
        <rFont val="Arial"/>
        <charset val="134"/>
      </rPr>
      <t>·</t>
    </r>
    <r>
      <rPr>
        <sz val="16"/>
        <rFont val="宋体"/>
        <charset val="134"/>
      </rPr>
      <t>肉孜</t>
    </r>
  </si>
  <si>
    <t>65310*********1284</t>
  </si>
  <si>
    <r>
      <t>尼瓦里海尼木</t>
    </r>
    <r>
      <rPr>
        <sz val="16"/>
        <rFont val="Arial"/>
        <charset val="134"/>
      </rPr>
      <t>·</t>
    </r>
    <r>
      <rPr>
        <sz val="16"/>
        <rFont val="宋体"/>
        <charset val="134"/>
      </rPr>
      <t>阿不来提</t>
    </r>
  </si>
  <si>
    <t>65310*********3229</t>
  </si>
  <si>
    <t>张承芳</t>
  </si>
  <si>
    <t>62232*********082X</t>
  </si>
  <si>
    <t>653******3909</t>
  </si>
  <si>
    <r>
      <t>努尔依拉吉</t>
    </r>
    <r>
      <rPr>
        <sz val="16"/>
        <rFont val="Arial"/>
        <charset val="134"/>
      </rPr>
      <t>·</t>
    </r>
    <r>
      <rPr>
        <sz val="16"/>
        <rFont val="宋体"/>
        <charset val="134"/>
      </rPr>
      <t>塔依尔</t>
    </r>
  </si>
  <si>
    <t>65310*********4034</t>
  </si>
  <si>
    <t>王凡娟</t>
  </si>
  <si>
    <t>62272*********3186</t>
  </si>
  <si>
    <r>
      <t>阿曼古丽</t>
    </r>
    <r>
      <rPr>
        <sz val="16"/>
        <rFont val="Arial"/>
        <charset val="134"/>
      </rPr>
      <t>·</t>
    </r>
    <r>
      <rPr>
        <sz val="16"/>
        <rFont val="宋体"/>
        <charset val="134"/>
      </rPr>
      <t>马木提</t>
    </r>
  </si>
  <si>
    <t>65312*********148X</t>
  </si>
  <si>
    <r>
      <t>迪力木热提</t>
    </r>
    <r>
      <rPr>
        <sz val="16"/>
        <rFont val="Arial"/>
        <charset val="134"/>
      </rPr>
      <t>·</t>
    </r>
    <r>
      <rPr>
        <sz val="16"/>
        <rFont val="宋体"/>
        <charset val="134"/>
      </rPr>
      <t>托合提</t>
    </r>
  </si>
  <si>
    <t>65312*********101X</t>
  </si>
  <si>
    <t>42032*********3867</t>
  </si>
  <si>
    <t>651******50</t>
  </si>
  <si>
    <r>
      <t>艾合麦提</t>
    </r>
    <r>
      <rPr>
        <sz val="16"/>
        <rFont val="Arial"/>
        <charset val="134"/>
      </rPr>
      <t>·</t>
    </r>
    <r>
      <rPr>
        <sz val="16"/>
        <rFont val="宋体"/>
        <charset val="134"/>
      </rPr>
      <t>尼扎麦提</t>
    </r>
  </si>
  <si>
    <t>65312*********2211</t>
  </si>
  <si>
    <r>
      <t>艾比布拉</t>
    </r>
    <r>
      <rPr>
        <sz val="16"/>
        <rFont val="Arial"/>
        <charset val="134"/>
      </rPr>
      <t>·</t>
    </r>
    <r>
      <rPr>
        <sz val="16"/>
        <rFont val="宋体"/>
        <charset val="134"/>
      </rPr>
      <t>依米提</t>
    </r>
  </si>
  <si>
    <t>65312*********1478</t>
  </si>
  <si>
    <r>
      <t>布阿吉姑丽</t>
    </r>
    <r>
      <rPr>
        <sz val="16"/>
        <rFont val="Arial"/>
        <charset val="134"/>
      </rPr>
      <t>·</t>
    </r>
    <r>
      <rPr>
        <sz val="16"/>
        <rFont val="宋体"/>
        <charset val="134"/>
      </rPr>
      <t>达吾提</t>
    </r>
  </si>
  <si>
    <t>653******618</t>
  </si>
  <si>
    <r>
      <t>阿依赛乃姆</t>
    </r>
    <r>
      <rPr>
        <sz val="16"/>
        <rFont val="Arial"/>
        <charset val="134"/>
      </rPr>
      <t>·</t>
    </r>
    <r>
      <rPr>
        <sz val="16"/>
        <rFont val="宋体"/>
        <charset val="134"/>
      </rPr>
      <t>柯尤木</t>
    </r>
  </si>
  <si>
    <t>653******998</t>
  </si>
  <si>
    <r>
      <t>古丽柯孜</t>
    </r>
    <r>
      <rPr>
        <sz val="16"/>
        <rFont val="Arial"/>
        <charset val="134"/>
      </rPr>
      <t>·</t>
    </r>
    <r>
      <rPr>
        <sz val="16"/>
        <rFont val="宋体"/>
        <charset val="134"/>
      </rPr>
      <t>麦合木提</t>
    </r>
  </si>
  <si>
    <t>65312*********1743</t>
  </si>
  <si>
    <t>653******537</t>
  </si>
  <si>
    <r>
      <t>海日妮萨</t>
    </r>
    <r>
      <rPr>
        <sz val="16"/>
        <rFont val="Arial"/>
        <charset val="134"/>
      </rPr>
      <t>·</t>
    </r>
    <r>
      <rPr>
        <sz val="16"/>
        <rFont val="宋体"/>
        <charset val="134"/>
      </rPr>
      <t>麦合木提</t>
    </r>
  </si>
  <si>
    <r>
      <t>沙吾提</t>
    </r>
    <r>
      <rPr>
        <sz val="16"/>
        <rFont val="Arial"/>
        <charset val="134"/>
      </rPr>
      <t>·</t>
    </r>
    <r>
      <rPr>
        <sz val="16"/>
        <rFont val="宋体"/>
        <charset val="134"/>
      </rPr>
      <t>阿布都瓦斯提</t>
    </r>
  </si>
  <si>
    <t>65310*********1615</t>
  </si>
  <si>
    <t>阿卜杜艾尼·如则</t>
  </si>
  <si>
    <t>65312*********055X</t>
  </si>
  <si>
    <t>艾科拜尔·托合提</t>
  </si>
  <si>
    <t>65312*********315X</t>
  </si>
  <si>
    <r>
      <t>阿布都热合曼</t>
    </r>
    <r>
      <rPr>
        <sz val="16"/>
        <rFont val="Arial"/>
        <charset val="134"/>
      </rPr>
      <t>·</t>
    </r>
    <r>
      <rPr>
        <sz val="16"/>
        <rFont val="宋体"/>
        <charset val="134"/>
      </rPr>
      <t>阿布都卡迪</t>
    </r>
  </si>
  <si>
    <t>65310*********1215</t>
  </si>
  <si>
    <t>653******698</t>
  </si>
  <si>
    <t>范殿虎</t>
  </si>
  <si>
    <t>34122*********2791</t>
  </si>
  <si>
    <t>653******788</t>
  </si>
  <si>
    <t>李成益</t>
  </si>
  <si>
    <t>65310*********2875</t>
  </si>
  <si>
    <t>653******922</t>
  </si>
  <si>
    <r>
      <t>艾斯卡尔江</t>
    </r>
    <r>
      <rPr>
        <sz val="16"/>
        <rFont val="Arial"/>
        <charset val="134"/>
      </rPr>
      <t>·</t>
    </r>
    <r>
      <rPr>
        <sz val="16"/>
        <rFont val="宋体"/>
        <charset val="134"/>
      </rPr>
      <t>阿布都克力木</t>
    </r>
  </si>
  <si>
    <t>653******804</t>
  </si>
  <si>
    <r>
      <t>热孜亚古丽</t>
    </r>
    <r>
      <rPr>
        <sz val="16"/>
        <rFont val="Arial"/>
        <charset val="134"/>
      </rPr>
      <t>·</t>
    </r>
    <r>
      <rPr>
        <sz val="16"/>
        <rFont val="宋体"/>
        <charset val="134"/>
      </rPr>
      <t>买米提力</t>
    </r>
  </si>
  <si>
    <t>65312*********1320</t>
  </si>
  <si>
    <r>
      <t>阿地力</t>
    </r>
    <r>
      <rPr>
        <sz val="16"/>
        <rFont val="Arial"/>
        <charset val="134"/>
      </rPr>
      <t>·</t>
    </r>
    <r>
      <rPr>
        <sz val="16"/>
        <rFont val="宋体"/>
        <charset val="134"/>
      </rPr>
      <t>艾海提</t>
    </r>
  </si>
  <si>
    <t>65313*********1772</t>
  </si>
  <si>
    <t>谢尔瓦乃姆·艾姆拉</t>
  </si>
  <si>
    <t>65312*********5626</t>
  </si>
  <si>
    <r>
      <t>麦热古丽</t>
    </r>
    <r>
      <rPr>
        <sz val="16"/>
        <rFont val="Arial"/>
        <charset val="134"/>
      </rPr>
      <t>·</t>
    </r>
    <r>
      <rPr>
        <sz val="16"/>
        <rFont val="宋体"/>
        <charset val="134"/>
      </rPr>
      <t>如孜</t>
    </r>
  </si>
  <si>
    <t>65312*********0662</t>
  </si>
  <si>
    <t>包志海</t>
  </si>
  <si>
    <t>65312*********3013</t>
  </si>
  <si>
    <t>杨晓辉</t>
  </si>
  <si>
    <t>62052*********3111</t>
  </si>
  <si>
    <t>653******321</t>
  </si>
  <si>
    <t>王俊豪</t>
  </si>
  <si>
    <t>41272*********3854</t>
  </si>
  <si>
    <t>653******269</t>
  </si>
  <si>
    <t>郭庆</t>
  </si>
  <si>
    <t>32108*********7324</t>
  </si>
  <si>
    <t>653******362</t>
  </si>
  <si>
    <t>艾合麦提·达伊木</t>
  </si>
  <si>
    <t>65312*********0335</t>
  </si>
  <si>
    <t>汗祖热木·艾木都拉</t>
  </si>
  <si>
    <t>65312*********2263</t>
  </si>
  <si>
    <t>何婷婷</t>
  </si>
  <si>
    <t>62282*********1227</t>
  </si>
  <si>
    <t>653******6146</t>
  </si>
  <si>
    <t>米孜艾合麦提·阿布力孜</t>
  </si>
  <si>
    <t>653******981</t>
  </si>
  <si>
    <t>王子龙</t>
  </si>
  <si>
    <t>32108*********6916</t>
  </si>
  <si>
    <t>653******196</t>
  </si>
  <si>
    <t>麦麦提祖农·阿力甫</t>
  </si>
  <si>
    <t>阿孜古·吐地</t>
  </si>
  <si>
    <t>65302*********2428</t>
  </si>
  <si>
    <t>米尔艾合麦提·沙吾塔吉</t>
  </si>
  <si>
    <t>653******6992</t>
  </si>
  <si>
    <t>阿曼妮萨·阿巴斯</t>
  </si>
  <si>
    <t>65312*********408X</t>
  </si>
  <si>
    <t>653******4035</t>
  </si>
  <si>
    <t>阿尔孜古丽·亚森</t>
  </si>
  <si>
    <t>653******6337</t>
  </si>
  <si>
    <t>方正伟</t>
  </si>
  <si>
    <t>62040*********0019</t>
  </si>
  <si>
    <t>653******2901</t>
  </si>
  <si>
    <t>努尔阿迪力·奥斯曼</t>
  </si>
  <si>
    <t>65300*********041X</t>
  </si>
  <si>
    <t>653******586</t>
  </si>
  <si>
    <t>赵婷</t>
  </si>
  <si>
    <t>65412*********1787</t>
  </si>
  <si>
    <t>雪合热提·阿卜杜合力力</t>
  </si>
  <si>
    <t>程万祥</t>
  </si>
  <si>
    <t>62232*********0558</t>
  </si>
  <si>
    <t>653******3699</t>
  </si>
  <si>
    <t>黄江平</t>
  </si>
  <si>
    <t>41128*********5032</t>
  </si>
  <si>
    <t>凯依斯尔·库尔班</t>
  </si>
  <si>
    <t>65312*********2417</t>
  </si>
  <si>
    <t>喀迪尔·艾尔肯</t>
  </si>
  <si>
    <t>法如科·米吉提</t>
  </si>
  <si>
    <t>653******765</t>
  </si>
  <si>
    <t>艾合麦提江·艾尼瓦尔</t>
  </si>
  <si>
    <t>653******843</t>
  </si>
  <si>
    <t>朱森磊</t>
  </si>
  <si>
    <t>37081*********4071</t>
  </si>
  <si>
    <t>蒋健伟</t>
  </si>
  <si>
    <t>65310*********2815</t>
  </si>
  <si>
    <t>麦合麦提·阿卜杜克热木</t>
  </si>
  <si>
    <t>65310*********6819</t>
  </si>
  <si>
    <t>杨瑞</t>
  </si>
  <si>
    <t>65312*********2287</t>
  </si>
  <si>
    <t>艾尼瓦尔·艾尔肯</t>
  </si>
  <si>
    <t>65310*********0038</t>
  </si>
  <si>
    <t>653******640</t>
  </si>
  <si>
    <t>姚青峰</t>
  </si>
  <si>
    <t>65280*********5510</t>
  </si>
  <si>
    <t>伊力亚斯·图尔荪</t>
  </si>
  <si>
    <t>65312*********2653</t>
  </si>
  <si>
    <t>王铭</t>
  </si>
  <si>
    <t>65310*********2017</t>
  </si>
  <si>
    <t>653******474</t>
  </si>
  <si>
    <t>梁超</t>
  </si>
  <si>
    <t>65310*********2819</t>
  </si>
  <si>
    <t>653******1793</t>
  </si>
  <si>
    <t>杨萌萌</t>
  </si>
  <si>
    <t>库尔班尼沙·艾则孜</t>
  </si>
  <si>
    <t>65310*********5622</t>
  </si>
  <si>
    <t>图提古丽·苏来曼</t>
  </si>
  <si>
    <t>65312*********2624</t>
  </si>
  <si>
    <t>651******9
8</t>
  </si>
  <si>
    <t>帕提古丽·奥斯曼</t>
  </si>
  <si>
    <t>65312*********3143</t>
  </si>
  <si>
    <t>651******2
6</t>
  </si>
  <si>
    <t>努尔艾合麦提·约了瓦斯</t>
  </si>
  <si>
    <t>65310*********4496</t>
  </si>
  <si>
    <t>653******9
03</t>
  </si>
  <si>
    <t>祖丽皮耶·库尔班</t>
  </si>
  <si>
    <t>65312*********0588</t>
  </si>
  <si>
    <t>653******2
83</t>
  </si>
  <si>
    <t xml:space="preserve">阿布都沙拉木·依力木 </t>
  </si>
  <si>
    <t>65310*********481X</t>
  </si>
  <si>
    <t>艾山江·依力木</t>
  </si>
  <si>
    <t>65310*********5051</t>
  </si>
  <si>
    <t>653******089</t>
  </si>
  <si>
    <t>热孜完·斯拉木</t>
  </si>
  <si>
    <t>65282*********2328</t>
  </si>
  <si>
    <t>约日古丽·巴图尔</t>
  </si>
  <si>
    <t>张海峰</t>
  </si>
  <si>
    <t>65313*********3673</t>
  </si>
  <si>
    <t>653******155</t>
  </si>
  <si>
    <t>阿布都瓦依提·热合曼</t>
  </si>
  <si>
    <t>65312*********0418</t>
  </si>
  <si>
    <t>阿卜力克木·图尔荪</t>
  </si>
  <si>
    <t>65312*********1611</t>
  </si>
  <si>
    <t>653******798</t>
  </si>
  <si>
    <t>安容</t>
  </si>
  <si>
    <t>65310*********2020</t>
  </si>
  <si>
    <t>高秀娟</t>
  </si>
  <si>
    <t>41272*********6147</t>
  </si>
  <si>
    <t>高迪</t>
  </si>
  <si>
    <t>13112*********6021</t>
  </si>
  <si>
    <t>王玲</t>
  </si>
  <si>
    <t>65312*********0029</t>
  </si>
  <si>
    <t>努尔阿米娜·苏里旦木</t>
  </si>
  <si>
    <t>65310*********4029</t>
  </si>
  <si>
    <t>653******5627</t>
  </si>
  <si>
    <t>周小东</t>
  </si>
  <si>
    <t>62272*********1715</t>
  </si>
  <si>
    <t>米日古丽·艾海提</t>
  </si>
  <si>
    <t>65302*********1748</t>
  </si>
  <si>
    <t>653******7389</t>
  </si>
  <si>
    <t>苏比努尔·约麦尔艾力</t>
  </si>
  <si>
    <t>祁学玲</t>
  </si>
  <si>
    <t>62232*********3145</t>
  </si>
  <si>
    <t>653******049</t>
  </si>
  <si>
    <t>赵军</t>
  </si>
  <si>
    <t>653******897</t>
  </si>
  <si>
    <t>文梨光</t>
  </si>
  <si>
    <t>51132*********5039</t>
  </si>
  <si>
    <t>653******5742</t>
  </si>
  <si>
    <t>阿依努尔·艾散</t>
  </si>
  <si>
    <t>65312*********4249</t>
  </si>
  <si>
    <t>奥斯曼·麦麦提</t>
  </si>
  <si>
    <t>刘雅琴</t>
  </si>
  <si>
    <t>14220*********3800</t>
  </si>
  <si>
    <t>653******337</t>
  </si>
  <si>
    <t>庞珺</t>
  </si>
  <si>
    <t>阿不都克热木·阿布都拉</t>
  </si>
  <si>
    <t>65312*********4614</t>
  </si>
  <si>
    <t>653******834</t>
  </si>
  <si>
    <t>赵强</t>
  </si>
  <si>
    <t>62262*********481X</t>
  </si>
  <si>
    <t>653******265</t>
  </si>
  <si>
    <t>陈小龙</t>
  </si>
  <si>
    <t>53232*********2314</t>
  </si>
  <si>
    <t>653******273</t>
  </si>
  <si>
    <t>夏米西努·尼牙孜</t>
  </si>
  <si>
    <t>65310*********0840</t>
  </si>
  <si>
    <t>钱明莉</t>
  </si>
  <si>
    <t>65412*********5301</t>
  </si>
  <si>
    <t>653******856</t>
  </si>
  <si>
    <t>苟丽丽</t>
  </si>
  <si>
    <t>62242*********0020</t>
  </si>
  <si>
    <t>653******595</t>
  </si>
  <si>
    <t>南星星</t>
  </si>
  <si>
    <t>62262*********1319</t>
  </si>
  <si>
    <t>653******72</t>
  </si>
  <si>
    <t>程汇</t>
  </si>
  <si>
    <t>62242*********2284</t>
  </si>
  <si>
    <t>653******068</t>
  </si>
  <si>
    <t>陈娟丽</t>
  </si>
  <si>
    <t>65312*********1763</t>
  </si>
  <si>
    <t>653******571</t>
  </si>
  <si>
    <t>张梦阳</t>
  </si>
  <si>
    <t>41142*********7121</t>
  </si>
  <si>
    <t>653******9585</t>
  </si>
  <si>
    <t>刘仕林</t>
  </si>
  <si>
    <t>张亚文</t>
  </si>
  <si>
    <t>65312*********1426</t>
  </si>
  <si>
    <t>653******8217</t>
  </si>
  <si>
    <t>阿地里江·阿
布都哈力克</t>
  </si>
  <si>
    <t>玉苏普·奥布力</t>
  </si>
  <si>
    <t>65312*********0036</t>
  </si>
  <si>
    <t>布哈里期·卡德尔</t>
  </si>
  <si>
    <t>65313*********0041</t>
  </si>
  <si>
    <t>653******131</t>
  </si>
  <si>
    <t>吐尔地玉苏甫·肉孜</t>
  </si>
  <si>
    <t>65312*********3650</t>
  </si>
  <si>
    <t>656******874</t>
  </si>
  <si>
    <t>依力夏提江·艾力</t>
  </si>
  <si>
    <t>65312*********1834</t>
  </si>
  <si>
    <t>656******877</t>
  </si>
  <si>
    <t>米合日革娅·阿巴拜科日</t>
  </si>
  <si>
    <t>65312*********0047</t>
  </si>
  <si>
    <t>克力比努尔·努尔买买提</t>
  </si>
  <si>
    <t>马强</t>
  </si>
  <si>
    <t>65412*********3810</t>
  </si>
  <si>
    <t>656******885</t>
  </si>
  <si>
    <t>迪丽努尔·塔依尔</t>
  </si>
  <si>
    <t>65313*********0028</t>
  </si>
  <si>
    <t>穆合塔尔·买买提依明</t>
  </si>
  <si>
    <t>65312*********3633</t>
  </si>
  <si>
    <t>冯苗苗</t>
  </si>
  <si>
    <t>62230*********1682</t>
  </si>
  <si>
    <t>656******864</t>
  </si>
  <si>
    <t>陕慧茹</t>
  </si>
  <si>
    <t>14273*********0922</t>
  </si>
  <si>
    <t>656******868</t>
  </si>
  <si>
    <t>张国平</t>
  </si>
  <si>
    <t>51192*********6213</t>
  </si>
  <si>
    <t>656******871</t>
  </si>
  <si>
    <t>陈泽聪</t>
  </si>
  <si>
    <t>65313*********2614</t>
  </si>
  <si>
    <t>656******873</t>
  </si>
  <si>
    <t>邢龙燕</t>
  </si>
  <si>
    <t>李铮涛</t>
  </si>
  <si>
    <t>65310*********5214</t>
  </si>
  <si>
    <t>王莲苍</t>
  </si>
  <si>
    <t>63212*********4129</t>
  </si>
  <si>
    <t>656******876</t>
  </si>
  <si>
    <t>付壮</t>
  </si>
  <si>
    <t>34122*********4712</t>
  </si>
  <si>
    <t>653******740</t>
  </si>
  <si>
    <t>徐阳</t>
  </si>
  <si>
    <t>65312*********0611</t>
  </si>
  <si>
    <t>656******880</t>
  </si>
  <si>
    <t>65312*********1511</t>
  </si>
  <si>
    <t>653******665</t>
  </si>
  <si>
    <t>鲁尔斐</t>
  </si>
  <si>
    <t>62230*********7713</t>
  </si>
  <si>
    <t>656******887</t>
  </si>
  <si>
    <t>黄赋</t>
  </si>
  <si>
    <t>51132*********3039</t>
  </si>
  <si>
    <t>656******224</t>
  </si>
  <si>
    <t>刘佳慧</t>
  </si>
  <si>
    <t>65312*********1521</t>
  </si>
  <si>
    <t>659******046</t>
  </si>
  <si>
    <t>阿卜杜萨拉木·库尔班</t>
  </si>
  <si>
    <t>65312*********1750</t>
  </si>
  <si>
    <t>659******580</t>
  </si>
  <si>
    <t>比拉力·麦麦提敏</t>
  </si>
  <si>
    <t>659******582</t>
  </si>
  <si>
    <t>麦热哈巴·乌卜力喀斯木</t>
  </si>
  <si>
    <t>65312*********1887</t>
  </si>
  <si>
    <t>659******590</t>
  </si>
  <si>
    <t>胡思捷</t>
  </si>
  <si>
    <t>65010*********2021</t>
  </si>
  <si>
    <t>659******608</t>
  </si>
  <si>
    <t>鲜鑫</t>
  </si>
  <si>
    <t>659******598</t>
  </si>
  <si>
    <t>李朋航</t>
  </si>
  <si>
    <t>41048*********7732</t>
  </si>
  <si>
    <t>659******587</t>
  </si>
  <si>
    <t>吴红梅</t>
  </si>
  <si>
    <t>65292*********0663</t>
  </si>
  <si>
    <t>659******601</t>
  </si>
  <si>
    <t>孔文博</t>
  </si>
  <si>
    <t>62042*********5418</t>
  </si>
  <si>
    <t>653******3679</t>
  </si>
  <si>
    <t>徐仁鹏</t>
  </si>
  <si>
    <t>62232*********101X</t>
  </si>
  <si>
    <t>653******3744</t>
  </si>
  <si>
    <t>向春艳</t>
  </si>
  <si>
    <t>50023*********6288</t>
  </si>
  <si>
    <t>653******3776</t>
  </si>
  <si>
    <t>祖力皮亚·周论</t>
  </si>
  <si>
    <t>65302*********0022</t>
  </si>
  <si>
    <t>653******4811</t>
  </si>
  <si>
    <t>夏明涛</t>
  </si>
  <si>
    <t>50022*********7059</t>
  </si>
  <si>
    <t>653******3885</t>
  </si>
  <si>
    <t>王兵</t>
  </si>
  <si>
    <t>62052*********4035</t>
  </si>
  <si>
    <t>653******3902</t>
  </si>
  <si>
    <t>王凯旋</t>
  </si>
  <si>
    <t>65302*********0219</t>
  </si>
  <si>
    <t>653******3940</t>
  </si>
  <si>
    <t>王金宝</t>
  </si>
  <si>
    <t>64222*********1631</t>
  </si>
  <si>
    <t>653******3983</t>
  </si>
  <si>
    <t>王勇皓</t>
  </si>
  <si>
    <t>62032*********0016</t>
  </si>
  <si>
    <t>653******4007</t>
  </si>
  <si>
    <t>王科龙</t>
  </si>
  <si>
    <t>62242*********5718</t>
  </si>
  <si>
    <t>653******4040</t>
  </si>
  <si>
    <t>王玲玲</t>
  </si>
  <si>
    <t>34162*********6740</t>
  </si>
  <si>
    <t>650******952</t>
  </si>
  <si>
    <t>邓兵亮</t>
  </si>
  <si>
    <t>62242*********8050</t>
  </si>
  <si>
    <t>653******4099</t>
  </si>
  <si>
    <t>闫晨晨</t>
  </si>
  <si>
    <t>65422*********5378</t>
  </si>
  <si>
    <t>653******4120</t>
  </si>
  <si>
    <t>克力比努尔·卡地尔</t>
  </si>
  <si>
    <t>65312*********1125</t>
  </si>
  <si>
    <t>李阳欣怡</t>
  </si>
  <si>
    <t>65282*********0326</t>
  </si>
  <si>
    <t>653******4162</t>
  </si>
  <si>
    <t>陈壮</t>
  </si>
  <si>
    <t>61230*********1936</t>
  </si>
  <si>
    <t>653******4194</t>
  </si>
  <si>
    <t>艾力艾扎尔·阿卜杜如苏力</t>
  </si>
  <si>
    <t>65312*********0878</t>
  </si>
  <si>
    <t>郑玉丽</t>
  </si>
  <si>
    <t>62232*********4425</t>
  </si>
  <si>
    <t>653******4307</t>
  </si>
  <si>
    <t>陶涛</t>
  </si>
  <si>
    <t>65313*********2914</t>
  </si>
  <si>
    <t>653******4336</t>
  </si>
  <si>
    <t>李海洋</t>
  </si>
  <si>
    <t>65232*********2533</t>
  </si>
  <si>
    <t>651******6</t>
  </si>
  <si>
    <t>艾尔西丁·艾白都拉</t>
  </si>
  <si>
    <t>崔奕炜</t>
  </si>
  <si>
    <t>65302*********0135</t>
  </si>
  <si>
    <t>656******866</t>
  </si>
  <si>
    <t>买买提江·那斯尔</t>
  </si>
  <si>
    <t>65300*********0418</t>
  </si>
  <si>
    <t>659******605</t>
  </si>
  <si>
    <t>明家奇</t>
  </si>
  <si>
    <t>41142*********761X</t>
  </si>
  <si>
    <t>659******591</t>
  </si>
  <si>
    <t>陈福静</t>
  </si>
  <si>
    <t>37292*********5426</t>
  </si>
  <si>
    <t>659******585</t>
  </si>
  <si>
    <t>65282*********1427</t>
  </si>
  <si>
    <t>659******606</t>
  </si>
  <si>
    <t>梁晓梅</t>
  </si>
  <si>
    <t>65312*********1761</t>
  </si>
  <si>
    <t>653******964</t>
  </si>
  <si>
    <t>柳文祥</t>
  </si>
  <si>
    <t>62230*********7877</t>
  </si>
  <si>
    <t>杨凌霄</t>
  </si>
  <si>
    <t>42032*********3419</t>
  </si>
  <si>
    <t>653******917</t>
  </si>
  <si>
    <t>刘飞</t>
  </si>
  <si>
    <t>65312*********2267</t>
  </si>
  <si>
    <t>653******984</t>
  </si>
  <si>
    <t>陈星池</t>
  </si>
  <si>
    <t>653******565</t>
  </si>
  <si>
    <t>肉孜江·依木拉因木</t>
  </si>
  <si>
    <t>65310*********2814</t>
  </si>
  <si>
    <t>白炜</t>
  </si>
  <si>
    <t>65310*********2014</t>
  </si>
  <si>
    <t>653******620</t>
  </si>
  <si>
    <t>雷浩</t>
  </si>
  <si>
    <t>65310*********2810</t>
  </si>
  <si>
    <t>图尔荪·阿力马斯</t>
  </si>
  <si>
    <t>65312*********5815</t>
  </si>
  <si>
    <t>653******755</t>
  </si>
  <si>
    <t>阿克木·拜克日</t>
  </si>
  <si>
    <t>65312*********1414</t>
  </si>
  <si>
    <t>郑芳霞</t>
  </si>
  <si>
    <t>37292*********5462</t>
  </si>
  <si>
    <t>宋洁瑞</t>
  </si>
  <si>
    <t>62052*********447X</t>
  </si>
  <si>
    <t>吕小强</t>
  </si>
  <si>
    <t>62272*********1017</t>
  </si>
  <si>
    <t>652******546</t>
  </si>
  <si>
    <t>扎依尔·如则</t>
  </si>
  <si>
    <t>伊马木·阿力木</t>
  </si>
  <si>
    <t>65312*********0314</t>
  </si>
  <si>
    <t>阿卜都乃比·伊斯拉穆</t>
  </si>
  <si>
    <t>653******5404</t>
  </si>
  <si>
    <t>王周峰</t>
  </si>
  <si>
    <t>41282*********2012</t>
  </si>
  <si>
    <t>653******635</t>
  </si>
  <si>
    <t>杨思哲</t>
  </si>
  <si>
    <t>萨比·巴拉提</t>
  </si>
  <si>
    <t>65312*********1077</t>
  </si>
  <si>
    <t>阿卜杜拉·玉苏甫</t>
  </si>
  <si>
    <t>穆海麦提·艾力</t>
  </si>
  <si>
    <t>65312*********1418</t>
  </si>
  <si>
    <t>653******1217</t>
  </si>
  <si>
    <t>伊卜拉伊木·喀斯木</t>
  </si>
  <si>
    <t>65312*********0618</t>
  </si>
  <si>
    <t>梁丽</t>
  </si>
  <si>
    <t>62230*********3326</t>
  </si>
  <si>
    <t>阿卜杜萨拉木·吾布力</t>
  </si>
  <si>
    <t>65312*********4634</t>
  </si>
  <si>
    <t>653******101</t>
  </si>
  <si>
    <t>阿布都拉江·吐尔洪</t>
  </si>
  <si>
    <t>653******073</t>
  </si>
  <si>
    <t>麦尔旦·麦麦提</t>
  </si>
  <si>
    <t>65312*********3136</t>
  </si>
  <si>
    <t>努尔麦麦提·卡迪尔</t>
  </si>
  <si>
    <t>65312*********443X</t>
  </si>
  <si>
    <t>653******5509</t>
  </si>
  <si>
    <t>伊斯马伊力·穆萨</t>
  </si>
  <si>
    <t>阿布杜哈力克·赛麦提</t>
  </si>
  <si>
    <t>65312*********4697</t>
  </si>
  <si>
    <t>653******5270</t>
  </si>
  <si>
    <t>艾克拜江·艾尼瓦尔</t>
  </si>
  <si>
    <t>赵丽洁</t>
  </si>
  <si>
    <t>51150*********5720</t>
  </si>
  <si>
    <t>656******163</t>
  </si>
  <si>
    <t>阿卜杜萨拉木·艾拜</t>
  </si>
  <si>
    <t>65312*********4810</t>
  </si>
  <si>
    <t>653******4532</t>
  </si>
  <si>
    <t>布左拉姑丽·阿不都热依木</t>
  </si>
  <si>
    <t>65310*********2842</t>
  </si>
  <si>
    <t>阿依谢木古丽·苏莱曼</t>
  </si>
  <si>
    <t>阿孜古·苏皮</t>
  </si>
  <si>
    <t>开迪尔雅·依达依提</t>
  </si>
  <si>
    <t>65313*********1562</t>
  </si>
  <si>
    <t>租米热提·艾买提</t>
  </si>
  <si>
    <t>65313*********2024</t>
  </si>
  <si>
    <t>古丽麦热木·克依木</t>
  </si>
  <si>
    <t>65313*********1165</t>
  </si>
  <si>
    <t>653******2747</t>
  </si>
  <si>
    <t>阿依古丽·阿卜杜克热木</t>
  </si>
  <si>
    <t>65312*********2126</t>
  </si>
  <si>
    <t>阿妮克孜·麦麦提</t>
  </si>
  <si>
    <t>65313*********2165</t>
  </si>
  <si>
    <t>653******544</t>
  </si>
  <si>
    <t>阿提古丽·肉孜</t>
  </si>
  <si>
    <t>买尔亚木·吐热克</t>
  </si>
  <si>
    <t>65313*********1761</t>
  </si>
  <si>
    <t>阿米娜·图尔荪</t>
  </si>
  <si>
    <t>65312*********0327</t>
  </si>
  <si>
    <t>麦尔耶姆古丽·阿卜来提</t>
  </si>
  <si>
    <t>65312*********0146</t>
  </si>
  <si>
    <t>阿伊古再丽·艾尔肯</t>
  </si>
  <si>
    <t>麦热姆妮萨·图尔荪</t>
  </si>
  <si>
    <t>古丽努尔·托乎提</t>
  </si>
  <si>
    <t>65312*********0326</t>
  </si>
  <si>
    <t>左拉克孜·克力木</t>
  </si>
  <si>
    <t>阿米乃·米吉提</t>
  </si>
  <si>
    <t>65312*********1520</t>
  </si>
  <si>
    <t>古丽米热·夏米西丁</t>
  </si>
  <si>
    <t>65310*********002X</t>
  </si>
  <si>
    <t>帕提古丽·尤力瓦斯</t>
  </si>
  <si>
    <t>海热妮萨·托合提</t>
  </si>
  <si>
    <t>65312*********232X</t>
  </si>
  <si>
    <t>凯丽比努尔·太外库力</t>
  </si>
  <si>
    <t>653******988</t>
  </si>
  <si>
    <t>曹爱羚</t>
  </si>
  <si>
    <t>65312*********1663</t>
  </si>
  <si>
    <t>阿依努尔·吐逊</t>
  </si>
  <si>
    <t>65310*********0423</t>
  </si>
  <si>
    <t>653******121</t>
  </si>
  <si>
    <t>古力巴哈尔·艾斯卡尔</t>
  </si>
  <si>
    <t>65310*********2026</t>
  </si>
  <si>
    <t>克地热亚·卡斯木</t>
  </si>
  <si>
    <t>653******0599</t>
  </si>
  <si>
    <t>姑丽布斯坦·喀斯木</t>
  </si>
  <si>
    <t>65312*********234X</t>
  </si>
  <si>
    <t>阿斯耶·依马木麦尔迪</t>
  </si>
  <si>
    <t>653******896</t>
  </si>
  <si>
    <t>古再努尔·热米提拉</t>
  </si>
  <si>
    <t>653******710</t>
  </si>
  <si>
    <t>李晓庆</t>
  </si>
  <si>
    <t>51062*********452X</t>
  </si>
  <si>
    <t>653******257</t>
  </si>
  <si>
    <t>古丽巴哈尔·麦木提敏</t>
  </si>
  <si>
    <t>65312*********3822</t>
  </si>
  <si>
    <t>钟亚娟</t>
  </si>
  <si>
    <t>65312*********0043</t>
  </si>
  <si>
    <t>653******284</t>
  </si>
  <si>
    <t>阿卜杜克尤木·吐合塔吉</t>
  </si>
  <si>
    <t>653******8676</t>
  </si>
  <si>
    <t>阿布都克热木·阿不都克尤木</t>
  </si>
  <si>
    <t>653******821</t>
  </si>
  <si>
    <t>祖丽胡马尔·艾尼瓦尔</t>
  </si>
  <si>
    <t>艾孜麦提江·库尔班</t>
  </si>
  <si>
    <t>65310*********5614</t>
  </si>
  <si>
    <t>麦吾兰江·卡吾力</t>
  </si>
  <si>
    <t>65312*********3634</t>
  </si>
  <si>
    <t>努尔比那·伊马木</t>
  </si>
  <si>
    <t>阿依古丽·肖开提</t>
  </si>
  <si>
    <t>65310*********1245</t>
  </si>
  <si>
    <t>帕提姑丽·图尔洪江</t>
  </si>
  <si>
    <t>65312*********2348</t>
  </si>
  <si>
    <t>艾斯克尔·努尔买买提</t>
  </si>
  <si>
    <t>65310*********2410</t>
  </si>
  <si>
    <t>653******0577</t>
  </si>
  <si>
    <t>阿米娜·吾买尔</t>
  </si>
  <si>
    <t>65310*********1229</t>
  </si>
  <si>
    <t>迪力乎马尔·库热西</t>
  </si>
  <si>
    <t>65312*********0608</t>
  </si>
  <si>
    <t>653******521</t>
  </si>
  <si>
    <t>艾克达·米特力甫</t>
  </si>
  <si>
    <t>65310*********4840</t>
  </si>
  <si>
    <t>650******4916</t>
  </si>
  <si>
    <t>开赛热·木合塔尔</t>
  </si>
  <si>
    <t>653******934</t>
  </si>
  <si>
    <t>姑丽克孜·阿不力孜</t>
  </si>
  <si>
    <t>65310*********4903</t>
  </si>
  <si>
    <t>653******0182</t>
  </si>
  <si>
    <t>努尔比耶·伊斯马伊力</t>
  </si>
  <si>
    <t>65312*********0962</t>
  </si>
  <si>
    <t>阿依古力·吾斯曼</t>
  </si>
  <si>
    <t>65310*********1247</t>
  </si>
  <si>
    <t>653******604</t>
  </si>
  <si>
    <t>塔吉尼沙·艾力</t>
  </si>
  <si>
    <t>叶云华</t>
  </si>
  <si>
    <t>51092*********3927</t>
  </si>
  <si>
    <t>653******239</t>
  </si>
  <si>
    <t>热孜万古丽·再米卡热</t>
  </si>
  <si>
    <t>65302*********0749</t>
  </si>
  <si>
    <t xml:space="preserve"> 塔吉古丽·麦麦提</t>
  </si>
  <si>
    <t>65312*********1328</t>
  </si>
  <si>
    <t>653******7145</t>
  </si>
  <si>
    <t>赵荣川</t>
  </si>
  <si>
    <t>65312*********1830</t>
  </si>
  <si>
    <t>郑水灿</t>
  </si>
  <si>
    <t>41012*********0711</t>
  </si>
  <si>
    <t>努尔艾合麦提·艾尔肯</t>
  </si>
  <si>
    <t>65312*********2317</t>
  </si>
  <si>
    <t>吐尔德卡热·吾布拉卡斯穆</t>
  </si>
  <si>
    <t>65312*********095X</t>
  </si>
  <si>
    <t>653******581</t>
  </si>
  <si>
    <t>达尼亚尔·库尔班</t>
  </si>
  <si>
    <t>古莱姆拜尔·阿布都热西提</t>
  </si>
  <si>
    <t>65310*********0085</t>
  </si>
  <si>
    <t>王震</t>
  </si>
  <si>
    <t>62273*********2217</t>
  </si>
  <si>
    <t>王莹娟</t>
  </si>
  <si>
    <t>41272*********6528</t>
  </si>
  <si>
    <t>650******267</t>
  </si>
  <si>
    <t>徐兵</t>
  </si>
  <si>
    <t>51102*********5715</t>
  </si>
  <si>
    <t>岳娟</t>
  </si>
  <si>
    <t>62050*********6729</t>
  </si>
  <si>
    <t>650******2162</t>
  </si>
  <si>
    <t>胡清晖</t>
  </si>
  <si>
    <t>62230*********1712</t>
  </si>
  <si>
    <t>653******7305</t>
  </si>
  <si>
    <t>王方雪竹</t>
  </si>
  <si>
    <t>653******313</t>
  </si>
  <si>
    <t>宋文科</t>
  </si>
  <si>
    <t>41032*********8217</t>
  </si>
  <si>
    <t>650******3890</t>
  </si>
  <si>
    <t>段杰</t>
  </si>
  <si>
    <t>65312*********081X</t>
  </si>
  <si>
    <t>653******2
06</t>
  </si>
  <si>
    <t>刘戈靖</t>
  </si>
  <si>
    <t>43262*********4910</t>
  </si>
  <si>
    <t>654******179</t>
  </si>
  <si>
    <t>魏联合</t>
  </si>
  <si>
    <t>65312*********2517</t>
  </si>
  <si>
    <t>653******006</t>
  </si>
  <si>
    <t>洪荥川</t>
  </si>
  <si>
    <t>51312*********0015</t>
  </si>
  <si>
    <t>653******0047</t>
  </si>
  <si>
    <t>谢刚</t>
  </si>
  <si>
    <t>51162*********0077</t>
  </si>
  <si>
    <t>653******176</t>
  </si>
  <si>
    <t>贾凤琴</t>
  </si>
  <si>
    <t>42062*********1028</t>
  </si>
  <si>
    <t>653******763</t>
  </si>
  <si>
    <t>周德安</t>
  </si>
  <si>
    <t>61232*********3616</t>
  </si>
  <si>
    <t>653******264</t>
  </si>
  <si>
    <t xml:space="preserve"> 师教严</t>
  </si>
  <si>
    <t>62042*********1716</t>
  </si>
  <si>
    <t>650******7032</t>
  </si>
  <si>
    <t xml:space="preserve"> 周洪学</t>
  </si>
  <si>
    <t>51122*********3710</t>
  </si>
  <si>
    <t>653******597</t>
  </si>
  <si>
    <t xml:space="preserve">刘萍 </t>
  </si>
  <si>
    <t>41282*********002X</t>
  </si>
  <si>
    <t>653******211</t>
  </si>
  <si>
    <t xml:space="preserve"> 冉维州</t>
  </si>
  <si>
    <t>51122*********3518</t>
  </si>
  <si>
    <t>653******339</t>
  </si>
  <si>
    <t>阿斯耶·阿卜杜热西提</t>
  </si>
  <si>
    <t>雷永清</t>
  </si>
  <si>
    <t>62272*********1358</t>
  </si>
  <si>
    <t>35</t>
  </si>
  <si>
    <t>石晓刚</t>
  </si>
  <si>
    <t>61213*********2713</t>
  </si>
  <si>
    <t>裴俊魁</t>
  </si>
  <si>
    <t>62050*********701X</t>
  </si>
  <si>
    <t>653******774</t>
  </si>
  <si>
    <t>卢建军</t>
  </si>
  <si>
    <t>65312*********2218</t>
  </si>
  <si>
    <t>仝晓楠</t>
  </si>
  <si>
    <t>61052*********2112</t>
  </si>
  <si>
    <t>653******2599</t>
  </si>
  <si>
    <t>16</t>
  </si>
  <si>
    <t>高雪瑞</t>
  </si>
  <si>
    <t>62272*********352X</t>
  </si>
  <si>
    <t>14</t>
  </si>
  <si>
    <t>过新红</t>
  </si>
  <si>
    <t>65232*********1029</t>
  </si>
  <si>
    <t>2</t>
  </si>
  <si>
    <t>张德红</t>
  </si>
  <si>
    <t>51132*********6337</t>
  </si>
  <si>
    <t>652******277</t>
  </si>
  <si>
    <t>甘群</t>
  </si>
  <si>
    <t>65310*********2015</t>
  </si>
  <si>
    <t>653******165</t>
  </si>
  <si>
    <t>李羽中</t>
  </si>
  <si>
    <t>37081*********5519</t>
  </si>
  <si>
    <t>650******643</t>
  </si>
  <si>
    <t>黄彦峰</t>
  </si>
  <si>
    <t>62242*********2713</t>
  </si>
  <si>
    <t>李军</t>
  </si>
  <si>
    <t>62052*********2676</t>
  </si>
  <si>
    <t>王琴</t>
  </si>
  <si>
    <t>62222*********3043</t>
  </si>
  <si>
    <t>650******691</t>
  </si>
  <si>
    <t>张强强</t>
  </si>
  <si>
    <t>62262*********4510</t>
  </si>
  <si>
    <t>650******679</t>
  </si>
  <si>
    <t>朱晓明</t>
  </si>
  <si>
    <t>65012*********0812</t>
  </si>
  <si>
    <t>买尔旦·赛皮丁</t>
  </si>
  <si>
    <t>65312*********0612</t>
  </si>
  <si>
    <t>653******461</t>
  </si>
  <si>
    <t>22</t>
  </si>
  <si>
    <t>陈梅</t>
  </si>
  <si>
    <t>52242*********3425</t>
  </si>
  <si>
    <t>653******5955</t>
  </si>
  <si>
    <t>李凡丽</t>
  </si>
  <si>
    <t>37088*********134X</t>
  </si>
  <si>
    <t>653******5921</t>
  </si>
  <si>
    <t>张华峰</t>
  </si>
  <si>
    <t>37088*********5832</t>
  </si>
  <si>
    <t>653******5947</t>
  </si>
  <si>
    <t>努尔合尼木·麦麦提吐尔逊</t>
  </si>
  <si>
    <t>热艾拉·阿布都热西提</t>
  </si>
  <si>
    <t>65310*********5686</t>
  </si>
  <si>
    <t>布帕提曼·吐拉甫</t>
  </si>
  <si>
    <t>65310*********5649</t>
  </si>
  <si>
    <t>再努热·艾泥瓦尔</t>
  </si>
  <si>
    <t>65310*********2422</t>
  </si>
  <si>
    <t>哈尼克孜·那斯尔</t>
  </si>
  <si>
    <t>古兰拜·麦麦提沙迪克</t>
  </si>
  <si>
    <t>65310*********0086</t>
  </si>
  <si>
    <t>买日布·肉孜</t>
  </si>
  <si>
    <t>65310*********4828</t>
  </si>
  <si>
    <t>苏皮努·阿不都热合曼</t>
  </si>
  <si>
    <t>阿依帕夏·麦麦提依明</t>
  </si>
  <si>
    <t>65310*********5629</t>
  </si>
  <si>
    <t>古莱姆拜尔·图尔荪</t>
  </si>
  <si>
    <t>艾尼萨尔·麦麦提吐尔逊</t>
  </si>
  <si>
    <t>米娜瓦尔·亚合甫</t>
  </si>
  <si>
    <t>赛普拉·塔力甫</t>
  </si>
  <si>
    <t>65310*********5618</t>
  </si>
  <si>
    <t>阿不都拉江·阿布都克尤木</t>
  </si>
  <si>
    <t>阿卜杜拉·亚森</t>
  </si>
  <si>
    <t>65312*********2311</t>
  </si>
  <si>
    <t>努尔斯曼古丽·玉素甫</t>
  </si>
  <si>
    <t>祖力胡马尔·买买提沙吾提</t>
  </si>
  <si>
    <t>布祖拉姑·艾力</t>
  </si>
  <si>
    <t>65310*********4821</t>
  </si>
  <si>
    <t>米热尼沙·努尔买买提</t>
  </si>
  <si>
    <t>65310*********4024</t>
  </si>
  <si>
    <t>阿依沙·阿力木</t>
  </si>
  <si>
    <t>谢依代·麦麦提沙吾提</t>
  </si>
  <si>
    <t>65310*********0063</t>
  </si>
  <si>
    <t>653******3532</t>
  </si>
  <si>
    <t>谢姆西凯麦尔·艾尔肯</t>
  </si>
  <si>
    <t>65312*********3221</t>
  </si>
  <si>
    <t>谢尔瓦乃姆·买买提</t>
  </si>
  <si>
    <t>65310*********4869</t>
  </si>
  <si>
    <t>653******4859</t>
  </si>
  <si>
    <t>凯丽比努尔·阿卜都克尤木</t>
  </si>
  <si>
    <t>65310*********4923</t>
  </si>
  <si>
    <t>王会燕</t>
  </si>
  <si>
    <t>41272*********4227</t>
  </si>
  <si>
    <t>653******4746</t>
  </si>
  <si>
    <t>申华玲</t>
  </si>
  <si>
    <t>65312*********3285</t>
  </si>
  <si>
    <t>653******992</t>
  </si>
  <si>
    <t>茹则古丽·阿卜杜热伊木</t>
  </si>
  <si>
    <t>65312*********0663</t>
  </si>
  <si>
    <t>653******990</t>
  </si>
  <si>
    <t>米日姑丽·那赛尔</t>
  </si>
  <si>
    <t>65313*********0022</t>
  </si>
  <si>
    <t>宁翠红</t>
  </si>
  <si>
    <t>65310*********1225</t>
  </si>
  <si>
    <t>653******816</t>
  </si>
  <si>
    <t>吐尼沙姑丽·亚森</t>
  </si>
  <si>
    <t>65312*********3840</t>
  </si>
  <si>
    <t>阿斯耶·吾舒尔</t>
  </si>
  <si>
    <t>65312*********2985</t>
  </si>
  <si>
    <t>夏姆斯耶·斯马依力</t>
  </si>
  <si>
    <t>玛依拉·阿吾提</t>
  </si>
  <si>
    <t>海丽齐古丽·阿卜力克木</t>
  </si>
  <si>
    <t>65312*********2740</t>
  </si>
  <si>
    <t>阿斯亚·依明</t>
  </si>
  <si>
    <t>651******24</t>
  </si>
  <si>
    <t>阿依姑丽·牙森</t>
  </si>
  <si>
    <t>65310*********4887</t>
  </si>
  <si>
    <t>努尔阿米乃姆·吾普尔</t>
  </si>
  <si>
    <t>65312*********1143</t>
  </si>
  <si>
    <t>阿依帕夏·奥斯曼</t>
  </si>
  <si>
    <t>65302*********1223</t>
  </si>
  <si>
    <t>653******214</t>
  </si>
  <si>
    <t>阿布都喀德尔·艾尔肯</t>
  </si>
  <si>
    <t>65310*********0099</t>
  </si>
  <si>
    <t>653******4879</t>
  </si>
  <si>
    <t>伊丽米古荪·如则</t>
  </si>
  <si>
    <t>65312*********2945</t>
  </si>
  <si>
    <t>地里胡马·吾拉因</t>
  </si>
  <si>
    <t>65310*********4841</t>
  </si>
  <si>
    <t>653******3234</t>
  </si>
  <si>
    <t>阿斯亚·阿布都艾尼</t>
  </si>
  <si>
    <t>653******382</t>
  </si>
  <si>
    <t>65312*********2925</t>
  </si>
  <si>
    <t>努尔阿米娜·艾麦提</t>
  </si>
  <si>
    <t>米克热木古·阿西木</t>
  </si>
  <si>
    <t>阿依图尔荪·图尔荪</t>
  </si>
  <si>
    <t>65312*********1041</t>
  </si>
  <si>
    <t>布威海丽且姆·伊力亚斯</t>
  </si>
  <si>
    <t>祖丽皮亚·努尔麦麦提</t>
  </si>
  <si>
    <t>653******766</t>
  </si>
  <si>
    <t>妮萨古丽·阿卜力孜</t>
  </si>
  <si>
    <t>65312*********0069</t>
  </si>
  <si>
    <t>阿提开姆·赛麦尔</t>
  </si>
  <si>
    <t>65312*********3127</t>
  </si>
  <si>
    <t>迪丽努尔·吾布力</t>
  </si>
  <si>
    <t>65312*********3545</t>
  </si>
  <si>
    <t>吐尔逊姑丽·尼亚孜麦提</t>
  </si>
  <si>
    <t>米热古丽·莫敏</t>
  </si>
  <si>
    <t>65312*********1468</t>
  </si>
  <si>
    <t>650******889</t>
  </si>
  <si>
    <t>古丽加马丽·玉苏普</t>
  </si>
  <si>
    <t>65312*********1400</t>
  </si>
  <si>
    <t>653******6227</t>
  </si>
  <si>
    <t>阿衣开外塞尔·艾买尔</t>
  </si>
  <si>
    <t>65312*********0340</t>
  </si>
  <si>
    <t>653******072</t>
  </si>
  <si>
    <t>哈尼克孜·吾拉依木</t>
  </si>
  <si>
    <t>65313*********0949</t>
  </si>
  <si>
    <t>艾克热木江·艾麦提</t>
  </si>
  <si>
    <t>麦伍兰·阿布力米提</t>
  </si>
  <si>
    <t>65312*********0013</t>
  </si>
  <si>
    <t>阿卜杜萨拉穆江·阿卜力克穆</t>
  </si>
  <si>
    <t>653******1931</t>
  </si>
  <si>
    <t>玛伊热合妮姆·希比力</t>
  </si>
  <si>
    <t>65312*********2440</t>
  </si>
  <si>
    <t>阿丽亚·阿布都克力木</t>
  </si>
  <si>
    <t>65302*********2329</t>
  </si>
  <si>
    <t>阿依古丽·伊则木</t>
  </si>
  <si>
    <t>65312*********1745</t>
  </si>
  <si>
    <t>阿提古丽·阿卜拉</t>
  </si>
  <si>
    <t>65312*********1186</t>
  </si>
  <si>
    <t>木尼热·玉散</t>
  </si>
  <si>
    <t>65313*********2163</t>
  </si>
  <si>
    <t>美合日古丽·穆萨</t>
  </si>
  <si>
    <t>65312*********1027</t>
  </si>
  <si>
    <t>巴西古丽·米吉提</t>
  </si>
  <si>
    <t>65312*********1505</t>
  </si>
  <si>
    <t>阿依乃则尔·依布拉音江</t>
  </si>
  <si>
    <t>阿依帕夏·艾则孜</t>
  </si>
  <si>
    <t>65310*********4848</t>
  </si>
  <si>
    <t>阿力亚·呀森</t>
  </si>
  <si>
    <t>阿斯姑丽·土尔逊</t>
  </si>
  <si>
    <t>65312*********0347</t>
  </si>
  <si>
    <t>650******257</t>
  </si>
  <si>
    <t>阿尔则古丽·艾海提</t>
  </si>
  <si>
    <t>65312*********082X</t>
  </si>
  <si>
    <t>伊那耶提·图尔荪</t>
  </si>
  <si>
    <t>65312*********1436</t>
  </si>
  <si>
    <t>帕提古丽·努尔麦麦提</t>
  </si>
  <si>
    <t>65312*********1625</t>
  </si>
  <si>
    <t>拍孜丽古丽·玉努斯</t>
  </si>
  <si>
    <t>65310*********5646</t>
  </si>
  <si>
    <t>祖丽乎马尔·亚森</t>
  </si>
  <si>
    <t>653******949</t>
  </si>
  <si>
    <t>姑丽米热·吐逊</t>
  </si>
  <si>
    <t>65310*********5627</t>
  </si>
  <si>
    <t>米热班·吾斯音</t>
  </si>
  <si>
    <t>努尔比耶·阿卜杜热伊木</t>
  </si>
  <si>
    <t>塔吉姑丽·艾麦提</t>
  </si>
  <si>
    <t>65312*********1564</t>
  </si>
  <si>
    <t>653******678</t>
  </si>
  <si>
    <t>麦热艳古丽·艾尼瓦尔</t>
  </si>
  <si>
    <t>653******1130</t>
  </si>
  <si>
    <t>卡斯木江·阿布都西库尔</t>
  </si>
  <si>
    <t>653******039</t>
  </si>
  <si>
    <t>艾坎拜尔·依不拉音</t>
  </si>
  <si>
    <t>65310*********2816</t>
  </si>
  <si>
    <t>苏比努尔·依米提</t>
  </si>
  <si>
    <t>65310*********5203</t>
  </si>
  <si>
    <t>穆妮热·毛拉吉</t>
  </si>
  <si>
    <t>65312*********1926</t>
  </si>
  <si>
    <t>阿瓦提·安拉拜尔迪</t>
  </si>
  <si>
    <t>65312*********2612</t>
  </si>
  <si>
    <t>苏比努尔·马木提</t>
  </si>
  <si>
    <t>阿瓦古丽·阿布拉江</t>
  </si>
  <si>
    <t>65312*********1929</t>
  </si>
  <si>
    <t>653******0113</t>
  </si>
  <si>
    <t>热则古丽·艾力木</t>
  </si>
  <si>
    <t>祖丽胡玛尔·麦麦提艾力</t>
  </si>
  <si>
    <t>653******0112</t>
  </si>
  <si>
    <t>吐尔逊娜依·米吉提</t>
  </si>
  <si>
    <t>吾守合妮姆·马木提</t>
  </si>
  <si>
    <t>65310*********204X</t>
  </si>
  <si>
    <t>木尼拉·莫合旦</t>
  </si>
  <si>
    <t>吐逊帕夏·吾布力卡斯木</t>
  </si>
  <si>
    <t>65310*********2865</t>
  </si>
  <si>
    <t>艾斯玛·吐尔逊</t>
  </si>
  <si>
    <t>65310*********4422</t>
  </si>
  <si>
    <t>653******0110</t>
  </si>
  <si>
    <t>帕提姑丽·阿布拉</t>
  </si>
  <si>
    <t>65312*********0128</t>
  </si>
  <si>
    <t>吐尔逊姑丽·艾力</t>
  </si>
  <si>
    <t>653******946</t>
  </si>
  <si>
    <t>古再力努尔·麦麦提明</t>
  </si>
  <si>
    <t>65312*********0462</t>
  </si>
  <si>
    <t>努尔古丽·伊敏</t>
  </si>
  <si>
    <t>65312*********2069</t>
  </si>
  <si>
    <t>653******650</t>
  </si>
  <si>
    <t>祖丽皮牙木·阿布力克木</t>
  </si>
  <si>
    <t>65312*********1421</t>
  </si>
  <si>
    <t>653******9608</t>
  </si>
  <si>
    <t>努尔扎代姆·喀日</t>
  </si>
  <si>
    <t>65312*********6024</t>
  </si>
  <si>
    <t>迪力娜尔·吐尔孙</t>
  </si>
  <si>
    <t>65312*********0469</t>
  </si>
  <si>
    <t>吾尔古力·吐尔孙</t>
  </si>
  <si>
    <t>65312*********0848</t>
  </si>
  <si>
    <t>麦合木提·阿卜力米提</t>
  </si>
  <si>
    <t>65312*********3110</t>
  </si>
  <si>
    <t>653******9710</t>
  </si>
  <si>
    <t>茹则古丽·伊麦提</t>
  </si>
  <si>
    <t>65312*********4223</t>
  </si>
  <si>
    <t>色米热·艾麦提</t>
  </si>
  <si>
    <t>65310*********0821</t>
  </si>
  <si>
    <t>阿瓦帕夏·麦麦提敏</t>
  </si>
  <si>
    <t>65312*********2168</t>
  </si>
  <si>
    <t>再吐尼姑丽·阿布都瓦依提</t>
  </si>
  <si>
    <t>65312*********3220</t>
  </si>
  <si>
    <t>阿扎提古丽·努尔麦麦提</t>
  </si>
  <si>
    <t>65312*********1422</t>
  </si>
  <si>
    <t>阿力吞古·达吾提</t>
  </si>
  <si>
    <t>65312*********0463</t>
  </si>
  <si>
    <t>布阿伊谢姆·图尔贡</t>
  </si>
  <si>
    <t>65312*********2841</t>
  </si>
  <si>
    <t>麦地尼也提·阿不都瓦依提</t>
  </si>
  <si>
    <t>65310*********4027</t>
  </si>
  <si>
    <t>麦热妮萨古丽·拜克热</t>
  </si>
  <si>
    <t>哈尼克孜·麦麦提</t>
  </si>
  <si>
    <t>穆耶赛尔·麦麦提沙吾提</t>
  </si>
  <si>
    <t>653******323</t>
  </si>
  <si>
    <t>麦合皮热提·塞来依</t>
  </si>
  <si>
    <t>653******6118</t>
  </si>
  <si>
    <t>图妮萨古丽·吾拉木</t>
  </si>
  <si>
    <t>65312*********0627</t>
  </si>
  <si>
    <t>美热班古丽·阿卜杜热依木</t>
  </si>
  <si>
    <t>65312*********1260</t>
  </si>
  <si>
    <t>阿依西姑丽·艾麦提</t>
  </si>
  <si>
    <t>古丽孜拜·阿迪力</t>
  </si>
  <si>
    <t>653******7109</t>
  </si>
  <si>
    <t>热比古丽·阿伍提</t>
  </si>
  <si>
    <t>65312*********3323</t>
  </si>
  <si>
    <t>651******58</t>
  </si>
  <si>
    <t>古再努尔·阿卜杜克热木</t>
  </si>
  <si>
    <t>65312*********3245</t>
  </si>
  <si>
    <t>653******6116</t>
  </si>
  <si>
    <t>努尔阿米乃姆·艾散</t>
  </si>
  <si>
    <t>65312*********322X</t>
  </si>
  <si>
    <t>古丽扎尔·克热木</t>
  </si>
  <si>
    <t>65312*********1086</t>
  </si>
  <si>
    <t>吐尔逊姑·卡地尔</t>
  </si>
  <si>
    <t>65312*********1080</t>
  </si>
  <si>
    <t>如仙姑丽·莫明</t>
  </si>
  <si>
    <t>65312*********1786</t>
  </si>
  <si>
    <t>653******653</t>
  </si>
  <si>
    <t>阿热孜古丽·吐尔孙</t>
  </si>
  <si>
    <t>653******628</t>
  </si>
  <si>
    <t>古丽素木·阿布力克木</t>
  </si>
  <si>
    <t>65312*********0669</t>
  </si>
  <si>
    <t>653******6115</t>
  </si>
  <si>
    <t>阿提古丽·牙森</t>
  </si>
  <si>
    <t>65312*********0661</t>
  </si>
  <si>
    <t>布威再乃普·伊卜拉伊木</t>
  </si>
  <si>
    <t>65312*********042X</t>
  </si>
  <si>
    <t>布威吉尔古丽·麦麦提尼亚孜</t>
  </si>
  <si>
    <t>65312*********0442</t>
  </si>
  <si>
    <t>热伊莱·阿卜杜哈力克</t>
  </si>
  <si>
    <t>65312*********0426</t>
  </si>
  <si>
    <t>650******761</t>
  </si>
  <si>
    <t>热比古丽·图迪</t>
  </si>
  <si>
    <t>65312*********0041</t>
  </si>
  <si>
    <t>653******585</t>
  </si>
  <si>
    <t>阿依谢姆古丽·艾海提</t>
  </si>
  <si>
    <t>65312*********0040</t>
  </si>
  <si>
    <t>迪丽努尔·哈斯穆</t>
  </si>
  <si>
    <t>65312*********3520</t>
  </si>
  <si>
    <t>阿丽耶·麦麦提</t>
  </si>
  <si>
    <t>古丽齐曼·吐尔孙</t>
  </si>
  <si>
    <t>65312*********2429</t>
  </si>
  <si>
    <t>帕热旦·麦麦提衣明</t>
  </si>
  <si>
    <t>依怕尔克孜·吐迪</t>
  </si>
  <si>
    <t>65312*********0642</t>
  </si>
  <si>
    <t>麦迪乃·喀日</t>
  </si>
  <si>
    <t>65312*********6020</t>
  </si>
  <si>
    <t>653******5185</t>
  </si>
  <si>
    <t>麦合丽亚·居麦</t>
  </si>
  <si>
    <t>65312*********2224</t>
  </si>
  <si>
    <t>653******6114</t>
  </si>
  <si>
    <t>热依汗姑·艾力</t>
  </si>
  <si>
    <t>65313*********0066</t>
  </si>
  <si>
    <t>阿依夏木·吐尔地</t>
  </si>
  <si>
    <t>65312*********3443</t>
  </si>
  <si>
    <t>热汗姑丽·若孜</t>
  </si>
  <si>
    <t>65312*********0261</t>
  </si>
  <si>
    <t>653******578</t>
  </si>
  <si>
    <t>马依努尔·马合木提</t>
  </si>
  <si>
    <t>65312*********3622</t>
  </si>
  <si>
    <t>阿依夏·热合曼</t>
  </si>
  <si>
    <t>65312*********0422</t>
  </si>
  <si>
    <t>653******6112</t>
  </si>
  <si>
    <t>阿布都艾尼·努尔艾力</t>
  </si>
  <si>
    <t>阿卜杜力艾则孜·阿布都卡哈尔</t>
  </si>
  <si>
    <t>吐尔逊阿依·吐尔洪</t>
  </si>
  <si>
    <t>65312*********3262</t>
  </si>
  <si>
    <t>布合丽且·艾麦提</t>
  </si>
  <si>
    <t>65312*********1248</t>
  </si>
  <si>
    <t>麦迪那木·吐尔孙</t>
  </si>
  <si>
    <t>65312*********2260</t>
  </si>
  <si>
    <t>张小欧</t>
  </si>
  <si>
    <t>65282*********0762</t>
  </si>
  <si>
    <t>652******217</t>
  </si>
  <si>
    <t>常艳红</t>
  </si>
  <si>
    <t>65312*********3226</t>
  </si>
  <si>
    <t>653******963</t>
  </si>
  <si>
    <t>玛伊热·艾尼瓦尔</t>
  </si>
  <si>
    <t>65312*********3524</t>
  </si>
  <si>
    <t>653******5976</t>
  </si>
  <si>
    <t>约仁萨·卡斯木</t>
  </si>
  <si>
    <t>皮孜拉合尼木·艾买提</t>
  </si>
  <si>
    <t>65312*********0126</t>
  </si>
  <si>
    <t>布瓦杰古丽·努尔麦麦提</t>
  </si>
  <si>
    <t>65310*********5625</t>
  </si>
  <si>
    <t>古丽米热·艾麦提</t>
  </si>
  <si>
    <t>65312*********0963</t>
  </si>
  <si>
    <t>图荪姑丽·吐尔逊</t>
  </si>
  <si>
    <t>65312*********0624</t>
  </si>
  <si>
    <t>祁正环</t>
  </si>
  <si>
    <t>62232*********6522</t>
  </si>
  <si>
    <t>阿米娜木·艾合麦提</t>
  </si>
  <si>
    <t>65312*********3101</t>
  </si>
  <si>
    <t>穆开热姆·伊米提</t>
  </si>
  <si>
    <t>653******6036</t>
  </si>
  <si>
    <t>古丽美合日·马木提</t>
  </si>
  <si>
    <t>热则耶·玉苏普</t>
  </si>
  <si>
    <t>65312*********1127</t>
  </si>
  <si>
    <t>姑丽见乃提·麦麦提</t>
  </si>
  <si>
    <t>65312*********1242</t>
  </si>
  <si>
    <t>刘志慧</t>
  </si>
  <si>
    <t>62232*********4413</t>
  </si>
  <si>
    <t>653******0293</t>
  </si>
  <si>
    <t>王光祥</t>
  </si>
  <si>
    <t>62262*********4319</t>
  </si>
  <si>
    <t>麦日古丽·麦麦提</t>
  </si>
  <si>
    <t>65313*********2208</t>
  </si>
  <si>
    <t>努尔比亚木·依司拉木尼亚孜</t>
  </si>
  <si>
    <t>65312*********2320</t>
  </si>
  <si>
    <t>653******305</t>
  </si>
  <si>
    <t>努尔阿米娜·麦麦提图尔荪</t>
  </si>
  <si>
    <t>布麦日叶木海尼木·麦合木提</t>
  </si>
  <si>
    <t>65310*********0028</t>
  </si>
  <si>
    <t>古丽米热·买买提依明</t>
  </si>
  <si>
    <t>65310*********4046</t>
  </si>
  <si>
    <t>王学福</t>
  </si>
  <si>
    <t>41032*********5013</t>
  </si>
  <si>
    <t>650******723</t>
  </si>
  <si>
    <t>于小雁</t>
  </si>
  <si>
    <t>蔡亮</t>
  </si>
  <si>
    <t>65312*********1912</t>
  </si>
  <si>
    <t>张竹均</t>
  </si>
  <si>
    <t>51102*********1029</t>
  </si>
  <si>
    <t>653******480</t>
  </si>
  <si>
    <t>芦峰</t>
  </si>
  <si>
    <t>张娜娜</t>
  </si>
  <si>
    <t>62052*********0540</t>
  </si>
  <si>
    <t>653******0551</t>
  </si>
  <si>
    <t>刘慧芳</t>
  </si>
  <si>
    <t>41282*********2021</t>
  </si>
  <si>
    <t>656******664</t>
  </si>
  <si>
    <t>郭金凤</t>
  </si>
  <si>
    <t>653******076</t>
  </si>
  <si>
    <t>热汗姑·艾尔肯</t>
  </si>
  <si>
    <t>李聪</t>
  </si>
  <si>
    <t>41132*********6186</t>
  </si>
  <si>
    <t>姑再努尔·阿布都克热木</t>
  </si>
  <si>
    <t>凯丽比努尔·库尔班</t>
  </si>
  <si>
    <t>朱钟燕</t>
  </si>
  <si>
    <t>51382*********2180</t>
  </si>
  <si>
    <t>653******0607</t>
  </si>
  <si>
    <t>马新华</t>
  </si>
  <si>
    <t>65310*********1220</t>
  </si>
  <si>
    <t>653******879</t>
  </si>
  <si>
    <t>阿孜古·吐达吉</t>
  </si>
  <si>
    <t>65312*********0666</t>
  </si>
  <si>
    <t>650******802</t>
  </si>
  <si>
    <t>努尔艾拉·伊马木</t>
  </si>
  <si>
    <t>65312*********2623</t>
  </si>
  <si>
    <t>图尔荪阿依·伊米提</t>
  </si>
  <si>
    <t>65312*********2962</t>
  </si>
  <si>
    <t>麦尔耶姆古丽·阿卜杜喀迪尔</t>
  </si>
  <si>
    <t>65312*********3224</t>
  </si>
  <si>
    <t>653******8711</t>
  </si>
  <si>
    <t>吴彩红</t>
  </si>
  <si>
    <t>65312*********2241</t>
  </si>
  <si>
    <t>古丽美合日·奥斯曼</t>
  </si>
  <si>
    <t>653******1601</t>
  </si>
  <si>
    <t>古丽米热·马木提</t>
  </si>
  <si>
    <t>布瓦吉尔·木孜帕</t>
  </si>
  <si>
    <t>阿依穆尼萨·开赛尔</t>
  </si>
  <si>
    <t>653******1612</t>
  </si>
  <si>
    <t>阿孜古丽·努尔</t>
  </si>
  <si>
    <t>65302*********0425</t>
  </si>
  <si>
    <t>卢宇</t>
  </si>
  <si>
    <t>43060*********7533</t>
  </si>
  <si>
    <t>653******383</t>
  </si>
  <si>
    <t>杨鑫</t>
  </si>
  <si>
    <t>51138*********0695</t>
  </si>
  <si>
    <t>653******6379</t>
  </si>
  <si>
    <t>木尼热·吐尔逊</t>
  </si>
  <si>
    <t>拜克力·克力木</t>
  </si>
  <si>
    <t>65310*********4455</t>
  </si>
  <si>
    <t>郑启</t>
  </si>
  <si>
    <t>65400*********4929</t>
  </si>
  <si>
    <t>653******229</t>
  </si>
  <si>
    <t>买买提肉孜·吾守尔</t>
  </si>
  <si>
    <t>65310*********0090</t>
  </si>
  <si>
    <t>653******787</t>
  </si>
  <si>
    <t>凌智学</t>
  </si>
  <si>
    <t>23030*********5316</t>
  </si>
  <si>
    <t>656******359</t>
  </si>
  <si>
    <t>努尔麦麦提·阿比迪克热木</t>
  </si>
  <si>
    <t>65312*********2335</t>
  </si>
  <si>
    <t>常雪莹</t>
  </si>
  <si>
    <t>653******942</t>
  </si>
  <si>
    <t>齐曼古丽·阿卜杜热西提</t>
  </si>
  <si>
    <t>65312*********2949</t>
  </si>
  <si>
    <t>努尔古丽·司马义</t>
  </si>
  <si>
    <t>65302*********0467</t>
  </si>
  <si>
    <t>韩生龙</t>
  </si>
  <si>
    <t>62230*********6731</t>
  </si>
  <si>
    <t>653******8166</t>
  </si>
  <si>
    <t xml:space="preserve"> 崔敏祥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</si>
  <si>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65310*********1630</t>
  </si>
  <si>
    <t>653******057</t>
  </si>
  <si>
    <t>阿力穆江·吾斯曼</t>
  </si>
  <si>
    <t>65312*********2918</t>
  </si>
  <si>
    <t>雷雨</t>
  </si>
  <si>
    <t>65313*********0015</t>
  </si>
  <si>
    <t>赵文辉</t>
  </si>
  <si>
    <t>62272*********5018</t>
  </si>
  <si>
    <t>邓红</t>
  </si>
  <si>
    <t>65302*********002X</t>
  </si>
  <si>
    <t>653******450</t>
  </si>
  <si>
    <t>阿布都海力力·吾布力阿西木</t>
  </si>
  <si>
    <t>65310*********0018</t>
  </si>
  <si>
    <t>653******1
14</t>
  </si>
  <si>
    <t>西力瓦吉木·艾山江</t>
  </si>
  <si>
    <t>65310*********4015</t>
  </si>
  <si>
    <t>653******7
26</t>
  </si>
  <si>
    <t>阿布都克尤木·阿比力孜</t>
  </si>
  <si>
    <t>65310*********161X</t>
  </si>
  <si>
    <t>653******2
14</t>
  </si>
  <si>
    <t>郭婷婷</t>
  </si>
  <si>
    <t>65310*********1620</t>
  </si>
  <si>
    <t>阿力木·巴图尔江</t>
  </si>
  <si>
    <t>65310*********681X</t>
  </si>
  <si>
    <t>653******4711</t>
  </si>
  <si>
    <t>安外尔·阿布杜许库尔</t>
  </si>
  <si>
    <t>653******388</t>
  </si>
  <si>
    <t>胡燕</t>
  </si>
  <si>
    <t>41152*********1620</t>
  </si>
  <si>
    <t>653******338</t>
  </si>
  <si>
    <t>努尔提拉·麦麦提吐尔迪</t>
  </si>
  <si>
    <t>650******456</t>
  </si>
  <si>
    <t>张雅婷</t>
  </si>
  <si>
    <t>65312*********392X</t>
  </si>
  <si>
    <t>653******411</t>
  </si>
  <si>
    <t>孙雪可</t>
  </si>
  <si>
    <t>41048*********9386</t>
  </si>
  <si>
    <t>653******5268</t>
  </si>
  <si>
    <t>海仁姑丽·卡迪</t>
  </si>
  <si>
    <t>65310*********4967</t>
  </si>
  <si>
    <t>653******0
34</t>
  </si>
  <si>
    <t>吕芳兰</t>
  </si>
  <si>
    <t>62242*********0620</t>
  </si>
  <si>
    <t>653******9
53</t>
  </si>
  <si>
    <t>王一惠</t>
  </si>
  <si>
    <t>65312*********2226</t>
  </si>
  <si>
    <t>653******0
88</t>
  </si>
  <si>
    <t>姑丽帕提曼·马木提</t>
  </si>
  <si>
    <t>653******1
42</t>
  </si>
  <si>
    <t>阿依木古·牙生</t>
  </si>
  <si>
    <t>653******7
56</t>
  </si>
  <si>
    <t>凯姆拜尔古丽·祖农</t>
  </si>
  <si>
    <t>65312*********2107</t>
  </si>
  <si>
    <t>653******4
28</t>
  </si>
  <si>
    <t>房叶红</t>
  </si>
  <si>
    <t>653******7
95</t>
  </si>
  <si>
    <t>买合木提江·阿不都热依木</t>
  </si>
  <si>
    <t>65310*********4975</t>
  </si>
  <si>
    <t>651******0
9</t>
  </si>
  <si>
    <t>麦尔耶姆·艾麦提</t>
  </si>
  <si>
    <t>65312*********3568</t>
  </si>
  <si>
    <t>651******1
6</t>
  </si>
  <si>
    <t>沙比尔江·吐迪</t>
  </si>
  <si>
    <t>65310*********5093</t>
  </si>
  <si>
    <t>653******1
71</t>
  </si>
  <si>
    <t>阿斯木古丽·亚生</t>
  </si>
  <si>
    <t>65310*********5623</t>
  </si>
  <si>
    <t>653******4
91</t>
  </si>
  <si>
    <t>曹玉莲</t>
  </si>
  <si>
    <t>51032*********118X</t>
  </si>
  <si>
    <t>653******2412</t>
  </si>
  <si>
    <t>艾尼扎提·吾拉木</t>
  </si>
  <si>
    <t>阿米娜木·
麦麦提艾力</t>
  </si>
  <si>
    <t>653******724</t>
  </si>
  <si>
    <t>热则耶·
阿卜来海提</t>
  </si>
  <si>
    <t>65312*********0546</t>
  </si>
  <si>
    <t>热孜万古丽·麦麦提</t>
  </si>
  <si>
    <t>司提尼沙·依马木</t>
  </si>
  <si>
    <t>热依马机·台外库力</t>
  </si>
  <si>
    <t>65310*********4019</t>
  </si>
  <si>
    <t>653******348</t>
  </si>
  <si>
    <t>祖丽皮亚·阿布拉</t>
  </si>
  <si>
    <t>买买提克日木·买买提艾力</t>
  </si>
  <si>
    <t>65310*********4814</t>
  </si>
  <si>
    <t>阿热孜古丽·阿布都克热穆</t>
  </si>
  <si>
    <t>哈尼克孜 ·阿布力孜</t>
  </si>
  <si>
    <t>林亚萍</t>
  </si>
  <si>
    <t>62232*********4641</t>
  </si>
  <si>
    <t>650******904</t>
  </si>
  <si>
    <t>米斯哈丽·图尔丁</t>
  </si>
  <si>
    <t>65302*********206X</t>
  </si>
  <si>
    <t>653******785</t>
  </si>
  <si>
    <t>曾玉</t>
  </si>
  <si>
    <t>65310*********1624</t>
  </si>
  <si>
    <t>木普提拉 ·吾买尔</t>
  </si>
  <si>
    <t>65310*********1213</t>
  </si>
  <si>
    <t>653******154</t>
  </si>
  <si>
    <t>王巍</t>
  </si>
  <si>
    <t>65312*********1772</t>
  </si>
  <si>
    <t>李长锦</t>
  </si>
  <si>
    <t>42108*********0617</t>
  </si>
  <si>
    <t>653******865</t>
  </si>
  <si>
    <t>李富豪</t>
  </si>
  <si>
    <t>41272*********5437</t>
  </si>
  <si>
    <t>653******433</t>
  </si>
  <si>
    <t>王玉娟</t>
  </si>
  <si>
    <t>62052*********086X</t>
  </si>
  <si>
    <t>李晓文</t>
  </si>
  <si>
    <t>65430*********351X</t>
  </si>
  <si>
    <t>653******827</t>
  </si>
  <si>
    <t>王丛</t>
  </si>
  <si>
    <t>郑泽东</t>
  </si>
  <si>
    <t>61272*********2115</t>
  </si>
  <si>
    <t>路绪安</t>
  </si>
  <si>
    <t>41142*********6033</t>
  </si>
  <si>
    <t>653******018</t>
  </si>
  <si>
    <t>谢玉婷</t>
  </si>
  <si>
    <t>51302*********5885</t>
  </si>
  <si>
    <t>653******143</t>
  </si>
  <si>
    <t>左琴</t>
  </si>
  <si>
    <t>62220*********4425</t>
  </si>
  <si>
    <t>赵洋</t>
  </si>
  <si>
    <t>37112*********0622</t>
  </si>
  <si>
    <t>653******4513</t>
  </si>
  <si>
    <t>梁文硕</t>
  </si>
  <si>
    <t>65302*********0419</t>
  </si>
  <si>
    <t>653******9167</t>
  </si>
  <si>
    <t>刘煌</t>
  </si>
  <si>
    <t>14240*********0631</t>
  </si>
  <si>
    <t>653******9206</t>
  </si>
  <si>
    <t>杨雲飞</t>
  </si>
  <si>
    <t>62042*********7410</t>
  </si>
  <si>
    <t>653******4056</t>
  </si>
  <si>
    <t>董伟贞</t>
  </si>
  <si>
    <t>53292*********0546</t>
  </si>
  <si>
    <t>653******1610</t>
  </si>
  <si>
    <t>李艺雯</t>
  </si>
  <si>
    <t>65313*********0026</t>
  </si>
  <si>
    <t>653******7353</t>
  </si>
  <si>
    <t>赵昌礼</t>
  </si>
  <si>
    <t>62292*********8510</t>
  </si>
  <si>
    <t>653******328</t>
  </si>
  <si>
    <t>刘园园</t>
  </si>
  <si>
    <t>65312*********0623</t>
  </si>
  <si>
    <t>653******770</t>
  </si>
  <si>
    <t>刘佳佳</t>
  </si>
  <si>
    <t>50023*********7024</t>
  </si>
  <si>
    <t>李莉</t>
  </si>
  <si>
    <t>65310*********282X</t>
  </si>
  <si>
    <t>653******7719</t>
  </si>
  <si>
    <t>张凯</t>
  </si>
  <si>
    <t>65313*********0051</t>
  </si>
  <si>
    <t>653******5826</t>
  </si>
  <si>
    <t>李梓晗</t>
  </si>
  <si>
    <t>65220*********2715</t>
  </si>
  <si>
    <t>马丽梅</t>
  </si>
  <si>
    <t>62210*********5228</t>
  </si>
  <si>
    <t>653******8509</t>
  </si>
  <si>
    <t>高龙</t>
  </si>
  <si>
    <t>62222*********0618</t>
  </si>
  <si>
    <t>653******163</t>
  </si>
  <si>
    <t>卡迪尔业·库尔班</t>
  </si>
  <si>
    <t>65310*********1223</t>
  </si>
  <si>
    <t>梁亚萍</t>
  </si>
  <si>
    <t>65310*********468X</t>
  </si>
  <si>
    <t>653******278</t>
  </si>
  <si>
    <t>王丹</t>
  </si>
  <si>
    <t>51132*********5460</t>
  </si>
  <si>
    <t>653******434</t>
  </si>
  <si>
    <t>麦尔哈巴·喀尔里曼</t>
  </si>
  <si>
    <t>65310*********2867</t>
  </si>
  <si>
    <t>米叶赛尔·艾斯坎尔</t>
  </si>
  <si>
    <t>65310*********5624</t>
  </si>
  <si>
    <t>653******8377</t>
  </si>
  <si>
    <t>麦尔哈巴·莫合它尔</t>
  </si>
  <si>
    <t>65310*********1088</t>
  </si>
  <si>
    <t>卡地尔叶·塔依尔</t>
  </si>
  <si>
    <t>653******855</t>
  </si>
  <si>
    <t>黄天文</t>
  </si>
  <si>
    <t>邓小厄</t>
  </si>
  <si>
    <t>653******912</t>
  </si>
  <si>
    <t>胡尔西丹穆·亚森</t>
  </si>
  <si>
    <t>651******1
8</t>
  </si>
  <si>
    <t>图尔贡·图尔荪</t>
  </si>
  <si>
    <t>65312*********2973</t>
  </si>
  <si>
    <t>651******1
2</t>
  </si>
  <si>
    <t>杨晓琴</t>
  </si>
  <si>
    <t>65313*********0024</t>
  </si>
  <si>
    <t>653******329</t>
  </si>
  <si>
    <t>艾尼甫古力·吾斯曼</t>
  </si>
  <si>
    <t>653******517</t>
  </si>
  <si>
    <t>海日古·买买提</t>
  </si>
  <si>
    <t>如克艳·买买提</t>
  </si>
  <si>
    <t>65310*********4049</t>
  </si>
  <si>
    <t xml:space="preserve"> 木台力甫·太外库力</t>
  </si>
  <si>
    <t>阿地拉·西尔艾力</t>
  </si>
  <si>
    <t>65310*********0068</t>
  </si>
  <si>
    <t>佐热古丽·麦麦提</t>
  </si>
  <si>
    <t>65282*********3046</t>
  </si>
  <si>
    <t>买吾拉江·米吉提</t>
  </si>
  <si>
    <t>依孜孜古丽·努尔麦麦提</t>
  </si>
  <si>
    <t>65312*********0249</t>
  </si>
  <si>
    <t>木尼热·买买提</t>
  </si>
  <si>
    <t>653******837</t>
  </si>
  <si>
    <t>霍萍萍</t>
  </si>
  <si>
    <t>34122*********6622</t>
  </si>
  <si>
    <t>贝丽柯孜·依马木</t>
  </si>
  <si>
    <t>65310*********5667</t>
  </si>
  <si>
    <t>麦尔哈巴·玉苏甫</t>
  </si>
  <si>
    <t>653******007</t>
  </si>
  <si>
    <t>图尔迪·麦麦提</t>
  </si>
  <si>
    <t>布热比姑力·麦合木提</t>
  </si>
  <si>
    <t>653******2594</t>
  </si>
  <si>
    <t>麦麦提艾力·木坦力甫</t>
  </si>
  <si>
    <t>65310*********041X</t>
  </si>
  <si>
    <t>米热扎提·吾拉穆</t>
  </si>
  <si>
    <t>65312*********3535</t>
  </si>
  <si>
    <t>古丽柯孜·阿布来提</t>
  </si>
  <si>
    <t>653******3124</t>
  </si>
  <si>
    <t>西尔瓦娜·阿布力克木</t>
  </si>
  <si>
    <t>65310*********5626</t>
  </si>
  <si>
    <t>阿不都萨拉木江·吐尔逊</t>
  </si>
  <si>
    <t>65310*********5650</t>
  </si>
  <si>
    <t>阿布都哈力克江·阿布都热合曼</t>
  </si>
  <si>
    <t>653******485</t>
  </si>
  <si>
    <t>米吉提·吐尔逊</t>
  </si>
  <si>
    <t>65312*********3210</t>
  </si>
  <si>
    <t>买尔旦江·阿布来艾海提</t>
  </si>
  <si>
    <t>65312*********1013</t>
  </si>
  <si>
    <t>姑丽扎尔·阿布力孜</t>
  </si>
  <si>
    <t>喀伍力·图尔荪</t>
  </si>
  <si>
    <t>65312*********0879</t>
  </si>
  <si>
    <t>阿斯古丽·图尔荪</t>
  </si>
  <si>
    <t>65312*********1563</t>
  </si>
  <si>
    <t>西热尼·托合提麦提</t>
  </si>
  <si>
    <t>65312*********525X</t>
  </si>
  <si>
    <t>653******3286</t>
  </si>
  <si>
    <t>努热曼古丽·吾斯曼</t>
  </si>
  <si>
    <t>65312*********2065</t>
  </si>
  <si>
    <t>杨晓莉</t>
  </si>
  <si>
    <t>唐铭铸</t>
  </si>
  <si>
    <t>51372*********1210</t>
  </si>
  <si>
    <t>张金花</t>
  </si>
  <si>
    <t>65272*********2549</t>
  </si>
  <si>
    <t>653******8710</t>
  </si>
  <si>
    <t>张照龙</t>
  </si>
  <si>
    <t>65310*********0813</t>
  </si>
  <si>
    <t>653******592</t>
  </si>
  <si>
    <t>杨义军</t>
  </si>
  <si>
    <t>65430*********2612</t>
  </si>
  <si>
    <t>叶霞</t>
  </si>
  <si>
    <t>65312*********0064</t>
  </si>
  <si>
    <t>阿卜杜艾尼·阿布都热合曼</t>
  </si>
  <si>
    <t>65312*********0039</t>
  </si>
  <si>
    <t>653******391</t>
  </si>
  <si>
    <t>迪力尔木拉提·阿布都艾尼</t>
  </si>
  <si>
    <t>吾其坤尼江·艾合麦提</t>
  </si>
  <si>
    <t>热孜万姑丽·吾吉</t>
  </si>
  <si>
    <t>65310*********5747</t>
  </si>
  <si>
    <t>653******777</t>
  </si>
  <si>
    <t>阿依姑丽·艾尼</t>
  </si>
  <si>
    <t>65310*********566X</t>
  </si>
  <si>
    <t>热依汗古·依米提</t>
  </si>
  <si>
    <t>阿地拉·阿比提</t>
  </si>
  <si>
    <t>65310*********0049</t>
  </si>
  <si>
    <t>依明古丽 ·买买提</t>
  </si>
  <si>
    <t>65310*********1629</t>
  </si>
  <si>
    <t>赛米热·艾尼</t>
  </si>
  <si>
    <t>65310*********4421</t>
  </si>
  <si>
    <t>布左拉·阿布都西库尔</t>
  </si>
  <si>
    <t>李亚莉</t>
  </si>
  <si>
    <t>653******9327</t>
  </si>
  <si>
    <t>古丽扎热·图尔迪</t>
  </si>
  <si>
    <t>65312*********3189</t>
  </si>
  <si>
    <t>阿依姑丽·玉素甫</t>
  </si>
  <si>
    <t xml:space="preserve">653******5821
</t>
  </si>
  <si>
    <t>凡宁</t>
  </si>
  <si>
    <t>65290*********5726</t>
  </si>
  <si>
    <t>阿依努尔·木沙江</t>
  </si>
  <si>
    <t>65310*********4862</t>
  </si>
  <si>
    <t>秦欢</t>
  </si>
  <si>
    <t>42112*********2315</t>
  </si>
  <si>
    <t>刘雪</t>
  </si>
  <si>
    <t>41138*********2628</t>
  </si>
  <si>
    <t>努尔姑·阿卜力米提</t>
  </si>
  <si>
    <t>65312*********104X</t>
  </si>
  <si>
    <t>653******835</t>
  </si>
  <si>
    <t>吾拉木·买买提</t>
  </si>
  <si>
    <t>周元元</t>
  </si>
  <si>
    <t>65292*********4605</t>
  </si>
  <si>
    <t>蒲双燕</t>
  </si>
  <si>
    <t>65310*********0446</t>
  </si>
  <si>
    <t>吐尔逊江·买买提</t>
  </si>
  <si>
    <t>65302*********0555</t>
  </si>
  <si>
    <t>阿不力克木江·吉力力</t>
  </si>
  <si>
    <t>艾麦提·伊斯马伊力</t>
  </si>
  <si>
    <t>65312*********2170</t>
  </si>
  <si>
    <t>托合提·奥布力</t>
  </si>
  <si>
    <t>65312*********161X</t>
  </si>
  <si>
    <t>西力阿吉·尔肯</t>
  </si>
  <si>
    <t>65310*********4017</t>
  </si>
  <si>
    <t>麦麦提玉素甫·麦麦提吐逊</t>
  </si>
  <si>
    <t>麦麦提江·艾则孜</t>
  </si>
  <si>
    <t>艾散·阿卜杜克热木</t>
  </si>
  <si>
    <t>65312*********0016</t>
  </si>
  <si>
    <t>排尔哈提·艾麦提</t>
  </si>
  <si>
    <t>阿力木江·伊敏</t>
  </si>
  <si>
    <t>65312*********1179</t>
  </si>
  <si>
    <t>伊力哈尔江·艾力</t>
  </si>
  <si>
    <t>65312*********1112</t>
  </si>
  <si>
    <t>迪力夏提·麦麦提依明</t>
  </si>
  <si>
    <t>653******969</t>
  </si>
  <si>
    <t>艾克拜尔·乌曼尔</t>
  </si>
  <si>
    <t>65310*********3614</t>
  </si>
  <si>
    <t>木太力甫·开热曼</t>
  </si>
  <si>
    <t>65310*********0010</t>
  </si>
  <si>
    <t>阿迪力江·吾斯曼</t>
  </si>
  <si>
    <t>65312*********1731</t>
  </si>
  <si>
    <t>麦合木提·图尔荪</t>
  </si>
  <si>
    <t>65312*********3532</t>
  </si>
  <si>
    <t>买买提·祖农</t>
  </si>
  <si>
    <t>阿力普·阿卜杜瓦伊提</t>
  </si>
  <si>
    <t>65312*********1359</t>
  </si>
  <si>
    <t>卡迪江·米吉提</t>
  </si>
  <si>
    <t>65310*********571X</t>
  </si>
  <si>
    <t>阿不力米提·吾甫尔</t>
  </si>
  <si>
    <t>653******363</t>
  </si>
  <si>
    <t>奥布力喀斯木·麦麦提</t>
  </si>
  <si>
    <t>艾力·艾合麦提</t>
  </si>
  <si>
    <t>热依木·伊斯拉木</t>
  </si>
  <si>
    <t>65312*********2010</t>
  </si>
  <si>
    <t>董建平</t>
  </si>
  <si>
    <t>姑丽米·依米提</t>
  </si>
  <si>
    <t>图提古丽·凯尤木</t>
  </si>
  <si>
    <t>65312*********1607</t>
  </si>
  <si>
    <t>塔吉姑丽·阿布都西库尔</t>
  </si>
  <si>
    <t>艾威古丽·伊斯马伊力</t>
  </si>
  <si>
    <t>65312*********0649</t>
  </si>
  <si>
    <t>米尔班姑·瓦哈甫</t>
  </si>
  <si>
    <t>热孜宛古丽·吾普尔</t>
  </si>
  <si>
    <t>65312*********3526</t>
  </si>
  <si>
    <t>祖伦克孜·马木提</t>
  </si>
  <si>
    <t>65312*********2460</t>
  </si>
  <si>
    <t>古力加玛力·阿不都克尤木</t>
  </si>
  <si>
    <t>乌热姑丽·吐尔洪</t>
  </si>
  <si>
    <t>努尔阿米娜·吐尔逊</t>
  </si>
  <si>
    <t>阿依提拉·吐鲁洪</t>
  </si>
  <si>
    <t>65310*********082X</t>
  </si>
  <si>
    <t>比力克孜·纳斯尔</t>
  </si>
  <si>
    <t>65312*********1721</t>
  </si>
  <si>
    <t>阿米乃·麦麦提</t>
  </si>
  <si>
    <t>65312*********2626</t>
  </si>
  <si>
    <t>热依汉姑丽·托合提</t>
  </si>
  <si>
    <t>65312*********1726</t>
  </si>
  <si>
    <t>买尼沙古丽·吐尔逊</t>
  </si>
  <si>
    <t>65310*********0420</t>
  </si>
  <si>
    <t>艾克拜尔·阿布力克木</t>
  </si>
  <si>
    <t>65310*********4898</t>
  </si>
  <si>
    <t>阿孜古·吐逊</t>
  </si>
  <si>
    <t>阿比迪古丽·阿卜拉</t>
  </si>
  <si>
    <t>古丽米热·麦麦提</t>
  </si>
  <si>
    <t>65312*********3304</t>
  </si>
  <si>
    <t>阿西古丽·奥力麦麦提</t>
  </si>
  <si>
    <t>653******436</t>
  </si>
  <si>
    <t>阿布都外力·吐尔逊</t>
  </si>
  <si>
    <t>65312*********0918</t>
  </si>
  <si>
    <t>祖丽胡马尔·斯德克</t>
  </si>
  <si>
    <t>玉素普·阿布力米提</t>
  </si>
  <si>
    <t>65302*********2472</t>
  </si>
  <si>
    <t>阿力木·麦麦提</t>
  </si>
  <si>
    <t>65312*********1455</t>
  </si>
  <si>
    <t>653******613</t>
  </si>
  <si>
    <t>布阿衣先木·艾买提</t>
  </si>
  <si>
    <t>65310*********2446</t>
  </si>
  <si>
    <t>麦麦吐逊·吾斯音</t>
  </si>
  <si>
    <t>65310*********1250</t>
  </si>
  <si>
    <t>阿卜杜克热木·阿卜杜麦吉提</t>
  </si>
  <si>
    <t>艾合麦提江·约麦尔</t>
  </si>
  <si>
    <t>65312*********351X</t>
  </si>
  <si>
    <t xml:space="preserve">布祖拉·沙吾提                                                                                                                                                                                                                     </t>
  </si>
  <si>
    <t>65312*********0322</t>
  </si>
  <si>
    <t>653******398</t>
  </si>
  <si>
    <t>热萨莱提·伊米提</t>
  </si>
  <si>
    <t>65292*********0727</t>
  </si>
  <si>
    <t>650******862</t>
  </si>
  <si>
    <t>阿不都吾甫尔·麦麦提沙吾提</t>
  </si>
  <si>
    <t>65310*********2415</t>
  </si>
  <si>
    <t>653******542</t>
  </si>
  <si>
    <t>乃比江·麦麦提</t>
  </si>
  <si>
    <t>653******588</t>
  </si>
  <si>
    <t>努尔顿·阿布来提</t>
  </si>
  <si>
    <t>65312*********1854</t>
  </si>
  <si>
    <t>热孜宛古丽·伊则木</t>
  </si>
  <si>
    <t>65312*********3229</t>
  </si>
  <si>
    <t>阿吉古丽·喀斯木</t>
  </si>
  <si>
    <t>65312*********2642</t>
  </si>
  <si>
    <t>肉扎吉·艾尔肯</t>
  </si>
  <si>
    <t>艾合麦提江·喀迪热</t>
  </si>
  <si>
    <t>65312*********1498</t>
  </si>
  <si>
    <t>马依拉·巴拉提</t>
  </si>
  <si>
    <t>65312*********216X</t>
  </si>
  <si>
    <t>艾力亚·吾斯曼</t>
  </si>
  <si>
    <t>65310*********0834</t>
  </si>
  <si>
    <t>麦麦提托合提·乌麦尔</t>
  </si>
  <si>
    <t>布威杰尔古丽·艾合麦提</t>
  </si>
  <si>
    <t>65312*********1489</t>
  </si>
  <si>
    <t>麦麦提玉苏甫·麦麦提敏</t>
  </si>
  <si>
    <t>65312*********0059</t>
  </si>
  <si>
    <t>托合提古丽·努尔</t>
  </si>
  <si>
    <t>65312*********2144</t>
  </si>
  <si>
    <t>吾布力江·麦麦提</t>
  </si>
  <si>
    <t>65312*********1234</t>
  </si>
  <si>
    <t>阿布都瓦斯提·阿玉甫</t>
  </si>
  <si>
    <t>65312*********3092</t>
  </si>
  <si>
    <t>麦合木提江·阿卜拉</t>
  </si>
  <si>
    <t>吐尼沙姑丽·托胡提</t>
  </si>
  <si>
    <t>65312*********3547</t>
  </si>
  <si>
    <t>艾克拜尔江·麦麦提托乎提</t>
  </si>
  <si>
    <t>65312*********2315</t>
  </si>
  <si>
    <t>653******994</t>
  </si>
  <si>
    <t>达吾提·托合提</t>
  </si>
  <si>
    <t>65312*********1137</t>
  </si>
  <si>
    <t>居麦·阿卜杜克热木</t>
  </si>
  <si>
    <t>65312*********2012</t>
  </si>
  <si>
    <t>阿不力克木·图尔荪</t>
  </si>
  <si>
    <t>65312*********0391</t>
  </si>
  <si>
    <t>阿皮丹穆·吾布力哈斯穆</t>
  </si>
  <si>
    <t>65312*********1244</t>
  </si>
  <si>
    <t>阿卜杜热合曼·台外库力</t>
  </si>
  <si>
    <t>艾合麦提江·塔伊尔</t>
  </si>
  <si>
    <t>65302*********0210</t>
  </si>
  <si>
    <t>艾麦提江·吾普尔</t>
  </si>
  <si>
    <t>65312*********0639</t>
  </si>
  <si>
    <t>尼丽帕尔·麦麦提吐尔逊</t>
  </si>
  <si>
    <t>65312*********1725</t>
  </si>
  <si>
    <t>古再丽努尔·阿卜力米提</t>
  </si>
  <si>
    <t>莫敏·阿西木</t>
  </si>
  <si>
    <t>吐提姑·艾尔肯</t>
  </si>
  <si>
    <t>65310*********4441</t>
  </si>
  <si>
    <t>阿依夏木古丽·图尔迪</t>
  </si>
  <si>
    <t>阿依谢姆古丽·奥布力</t>
  </si>
  <si>
    <t>65312*********3425</t>
  </si>
  <si>
    <t>姑再丽努尔·买买吐逊</t>
  </si>
  <si>
    <t>姑力巴哈·麦麦提热依木</t>
  </si>
  <si>
    <t>65310*********490X</t>
  </si>
  <si>
    <t>吾热依木·喀热</t>
  </si>
  <si>
    <t>65312*********1435</t>
  </si>
  <si>
    <t>古莱姆代尔·艾海提</t>
  </si>
  <si>
    <t>653******424</t>
  </si>
  <si>
    <t>麦尔比耶·伊卜拉伊木</t>
  </si>
  <si>
    <t>65302*********0447</t>
  </si>
  <si>
    <t>653******7516</t>
  </si>
  <si>
    <t>希尔艾力·麦麦提</t>
  </si>
  <si>
    <t>木克凯代斯·阿布力孜</t>
  </si>
  <si>
    <t>阿不都吾布尔·麦麦提艾力</t>
  </si>
  <si>
    <t>653******820</t>
  </si>
  <si>
    <t>艾可然木·艾尼瓦尔</t>
  </si>
  <si>
    <t>莫明江·毛拉克</t>
  </si>
  <si>
    <t>65310*********4835</t>
  </si>
  <si>
    <t>穆合塔尔·艾麦提</t>
  </si>
  <si>
    <t>65312*********1215</t>
  </si>
  <si>
    <t>马依努尔·阿布都热依穆</t>
  </si>
  <si>
    <t>65312*********2349</t>
  </si>
  <si>
    <t>马木提江·排尔哈提</t>
  </si>
  <si>
    <t>阿不都吉力力·艾力</t>
  </si>
  <si>
    <t>65310*********4458</t>
  </si>
  <si>
    <t>楚文霞</t>
  </si>
  <si>
    <t>62230*********1327</t>
  </si>
  <si>
    <t>帕海热丁·吾布力卡斯木</t>
  </si>
  <si>
    <t>阿卜杜赛米·麦合苏木</t>
  </si>
  <si>
    <t>龙红慧</t>
  </si>
  <si>
    <t>50023*********4708</t>
  </si>
  <si>
    <t>653******1305</t>
  </si>
  <si>
    <t>亚力坤江·阿布力米提</t>
  </si>
  <si>
    <t>65312*********0957</t>
  </si>
  <si>
    <t>努尔艾力·吐尔逊</t>
  </si>
  <si>
    <t>65312*********1732</t>
  </si>
  <si>
    <t>艾麦提·斯迪克</t>
  </si>
  <si>
    <t>65312*********0318</t>
  </si>
  <si>
    <t>库尔班·亚森</t>
  </si>
  <si>
    <t>65312*********0490</t>
  </si>
  <si>
    <t>651******82</t>
  </si>
  <si>
    <t>买尔旦·买买吐逊</t>
  </si>
  <si>
    <t>65312*********4617</t>
  </si>
  <si>
    <t>库尔班江·吐拉克</t>
  </si>
  <si>
    <t>65310*********4879</t>
  </si>
  <si>
    <t>努尔麦麦提·苏来曼</t>
  </si>
  <si>
    <t>65312*********2819</t>
  </si>
  <si>
    <t>萨那瓦尔·吐尔逊</t>
  </si>
  <si>
    <t>65312*********3429</t>
  </si>
  <si>
    <t>如孜尼牙孜·吐拉普</t>
  </si>
  <si>
    <t>65312*********5434</t>
  </si>
  <si>
    <t>653******523</t>
  </si>
  <si>
    <t>阿布都米吉提·卡地尔</t>
  </si>
  <si>
    <t>65312*********2478</t>
  </si>
  <si>
    <t>祖力皮亚·赛买提</t>
  </si>
  <si>
    <t>653******932</t>
  </si>
  <si>
    <t>653******989</t>
  </si>
  <si>
    <t>阿卜杜萨拉木·阿扎提</t>
  </si>
  <si>
    <t>阿西姑丽·吾斯曼</t>
  </si>
  <si>
    <t>65312*********1284</t>
  </si>
  <si>
    <t>阿依努尔·亚森</t>
  </si>
  <si>
    <t>65312*********1528</t>
  </si>
  <si>
    <t>卡斯木江·努尔</t>
  </si>
  <si>
    <t>65310*********4434</t>
  </si>
  <si>
    <t>麦麦提敏·艾散</t>
  </si>
  <si>
    <t>65312*********0359</t>
  </si>
  <si>
    <t>653******773</t>
  </si>
  <si>
    <t>麦麦图尔荪江·太外库力</t>
  </si>
  <si>
    <t>65312*********263X</t>
  </si>
  <si>
    <t>伊卜拉伊木江·麦麦提</t>
  </si>
  <si>
    <t>65312*********1515</t>
  </si>
  <si>
    <t>653******754</t>
  </si>
  <si>
    <t>阿卜杜赛麦提·柯尤木</t>
  </si>
  <si>
    <t>65312*********0993</t>
  </si>
  <si>
    <t>阿依努尔·马穆提</t>
  </si>
  <si>
    <t>65312*********2129</t>
  </si>
  <si>
    <t>阿依则姆古丽·伊米提</t>
  </si>
  <si>
    <t>65312*********3523</t>
  </si>
  <si>
    <t>阿力木·马木提</t>
  </si>
  <si>
    <t>65312*********3517</t>
  </si>
  <si>
    <t>吐尔逊江·沙迪克</t>
  </si>
  <si>
    <t>麦合木提江·伊盖木拜尔迪</t>
  </si>
  <si>
    <t>65312*********0635</t>
  </si>
  <si>
    <t>再娜普古丽·阿卜杜日依木</t>
  </si>
  <si>
    <t>吐达吉·吐尔逊</t>
  </si>
  <si>
    <t>阿布都热合曼·玉素甫</t>
  </si>
  <si>
    <t>托合提卡日·阿力穆</t>
  </si>
  <si>
    <t>65312*********3574</t>
  </si>
  <si>
    <t>穆开热姆·艾尼</t>
  </si>
  <si>
    <t>希尔艾力·吾拉木</t>
  </si>
  <si>
    <t>麦尔旦·图荪</t>
  </si>
  <si>
    <t>65312*********0413</t>
  </si>
  <si>
    <t>阿布力米提·阿布力克木</t>
  </si>
  <si>
    <t>65310*********405X</t>
  </si>
  <si>
    <t>努尔阿米乃姆·阿卜力孜</t>
  </si>
  <si>
    <t>65312*********1129</t>
  </si>
  <si>
    <t>玉苏甫江·艾皮则</t>
  </si>
  <si>
    <t>65312*********3815</t>
  </si>
  <si>
    <t>努尔阿米娜·卡孜</t>
  </si>
  <si>
    <t>65310*********0048</t>
  </si>
  <si>
    <t>曼纳普·阿不都沙拉木</t>
  </si>
  <si>
    <t>65310*********0438</t>
  </si>
  <si>
    <t>麦麦提图尔荪·吐尔洪</t>
  </si>
  <si>
    <t>65310*********445X</t>
  </si>
  <si>
    <t>赛尼姑丽·吐尔逊</t>
  </si>
  <si>
    <t>麦麦提吐尔逊·阿布都热依木</t>
  </si>
  <si>
    <t>阿布都热合曼·阿布力孜</t>
  </si>
  <si>
    <t>艾克拜尔江·阿布都吾甫尔</t>
  </si>
  <si>
    <t>65310*********123X</t>
  </si>
  <si>
    <t>月热姑丽·萨吾提</t>
  </si>
  <si>
    <t>65310*********4486</t>
  </si>
  <si>
    <t>月仁沙·吐尔逊</t>
  </si>
  <si>
    <t>653******183</t>
  </si>
  <si>
    <t>阿米乃·伊马木</t>
  </si>
  <si>
    <t>65312*********2940</t>
  </si>
  <si>
    <t>如则·阿卜杜瓦伊提</t>
  </si>
  <si>
    <t>斯马依江·阿布都克力穆</t>
  </si>
  <si>
    <t>65312*********323X</t>
  </si>
  <si>
    <t>艾麦提江·麦麦提</t>
  </si>
  <si>
    <t>65312*********1211</t>
  </si>
  <si>
    <t>买买提托合达吉·塞台儿</t>
  </si>
  <si>
    <t>65310*********4013</t>
  </si>
  <si>
    <t>穆妮热·麦麦提</t>
  </si>
  <si>
    <t>65302*********022X</t>
  </si>
  <si>
    <t>热合曼·玉孙</t>
  </si>
  <si>
    <t>65313*********2016</t>
  </si>
  <si>
    <t>阿卜杜艾尼·艾则孜</t>
  </si>
  <si>
    <t>65312*********1256</t>
  </si>
  <si>
    <t>吐提姑丽·麦麦提吐尔逊</t>
  </si>
  <si>
    <t>65312*********3286</t>
  </si>
  <si>
    <t>热孜万古力·吾布力阿西木</t>
  </si>
  <si>
    <t>65310*********0045</t>
  </si>
  <si>
    <t>布萨热姆·亚森</t>
  </si>
  <si>
    <t>65312*********2765</t>
  </si>
  <si>
    <t>古兰拜尔·依米提</t>
  </si>
  <si>
    <t>奥布力喀斯木·达伍提</t>
  </si>
  <si>
    <t>巴哈尔姑·马木提</t>
  </si>
  <si>
    <t>木热阿迪力江·吾守尔</t>
  </si>
  <si>
    <t>热娜古丽·奥布力喀斯木</t>
  </si>
  <si>
    <t>65312*********2748</t>
  </si>
  <si>
    <t>布阿依谢姆·麦麦提图尔荪</t>
  </si>
  <si>
    <t>热娜古丽·居麦</t>
  </si>
  <si>
    <t>麦麦提吐尔洪·沙吾提江</t>
  </si>
  <si>
    <t>帕提姑丽·于麦尔</t>
  </si>
  <si>
    <t>65310*********4043</t>
  </si>
  <si>
    <t>伊敏·热合曼</t>
  </si>
  <si>
    <t>米日古丽·阿克其</t>
  </si>
  <si>
    <t>65310*********5643</t>
  </si>
  <si>
    <t>阿布都黑力力·阿布都艾尼</t>
  </si>
  <si>
    <t>艾尼瓦尔·麦麦提依明</t>
  </si>
  <si>
    <t>65312*********0277</t>
  </si>
  <si>
    <t>653******404</t>
  </si>
  <si>
    <t>布威则热古丽·拜科日</t>
  </si>
  <si>
    <t>艾力江·艾尔肯</t>
  </si>
  <si>
    <t>65312*********0917</t>
  </si>
  <si>
    <t>奥布力喀斯木·毛拉艾合麦提</t>
  </si>
  <si>
    <t>65312*********1719</t>
  </si>
  <si>
    <t>65310*********4832</t>
  </si>
  <si>
    <t>茹仙姑·亚森</t>
  </si>
  <si>
    <t>努尔艾力·艾则孜</t>
  </si>
  <si>
    <t>65312*********3456</t>
  </si>
  <si>
    <t>穆萨·咯日</t>
  </si>
  <si>
    <t>65312*********2117</t>
  </si>
  <si>
    <t>阿卜拉江·玉苏普</t>
  </si>
  <si>
    <t>65312*********2618</t>
  </si>
  <si>
    <t>伊斯拉木·伊斯马伊力</t>
  </si>
  <si>
    <t>65312*********1915</t>
  </si>
  <si>
    <t>653******703</t>
  </si>
  <si>
    <t>艾则孜江·奥布力</t>
  </si>
  <si>
    <t>65312*********3755</t>
  </si>
  <si>
    <t>买买提依明·阿布都热合曼</t>
  </si>
  <si>
    <t>阿卜杜热合曼·麦麦提</t>
  </si>
  <si>
    <t>65312*********1412</t>
  </si>
  <si>
    <t>麦合木提·麦麦提伊敏</t>
  </si>
  <si>
    <t>65312*********1173</t>
  </si>
  <si>
    <t>阿力穆·麦海提</t>
  </si>
  <si>
    <t>65312*********2134</t>
  </si>
  <si>
    <t>阿卜杜拉·阿伍提</t>
  </si>
  <si>
    <t>65312*********2399</t>
  </si>
  <si>
    <t>姑丽仙·买买提</t>
  </si>
  <si>
    <t>艾则提吾麦热·如则</t>
  </si>
  <si>
    <t>65312*********3112</t>
  </si>
  <si>
    <t>帕提麦·米尔孜牙克甫</t>
  </si>
  <si>
    <t>马木提·托合提</t>
  </si>
  <si>
    <t>65312*********1157</t>
  </si>
  <si>
    <t>阿布都克里木·亚森</t>
  </si>
  <si>
    <t>65310*********4053</t>
  </si>
  <si>
    <t>热合曼·麦麦提</t>
  </si>
  <si>
    <t>65312*********1713</t>
  </si>
  <si>
    <t>热依汉古丽·如孜</t>
  </si>
  <si>
    <t>65312*********3222</t>
  </si>
  <si>
    <t>买买提吐尔洪·卡得尔</t>
  </si>
  <si>
    <t>65310*********507X</t>
  </si>
  <si>
    <t>肉孜卡热·吐尔洪</t>
  </si>
  <si>
    <t>阿勒米热·阿不力米提</t>
  </si>
  <si>
    <t>阿布都热衣木·麦麦提吐尔逊</t>
  </si>
  <si>
    <t>65310*********4859</t>
  </si>
  <si>
    <t>653******431</t>
  </si>
  <si>
    <t>买买提吐尔洪·艾力</t>
  </si>
  <si>
    <t>65310*********1211</t>
  </si>
  <si>
    <t>653******506</t>
  </si>
  <si>
    <t>兰天宇</t>
  </si>
  <si>
    <t>65312*********4619</t>
  </si>
  <si>
    <t>653******353</t>
  </si>
  <si>
    <t xml:space="preserve">麦尔哈巴·麦麦提                        </t>
  </si>
  <si>
    <t>陈智豪</t>
  </si>
  <si>
    <t>656******187</t>
  </si>
  <si>
    <t>阿布都克依木江·阿木提</t>
  </si>
  <si>
    <t>热依拉·买买提艾力</t>
  </si>
  <si>
    <t>65310*********1228</t>
  </si>
  <si>
    <t>艾比布拉·艾海提</t>
  </si>
  <si>
    <t>653******300</t>
  </si>
  <si>
    <t>努尔艾合买提·木合太</t>
  </si>
  <si>
    <r>
      <t>托合塔吉</t>
    </r>
    <r>
      <rPr>
        <sz val="16"/>
        <color theme="1"/>
        <rFont val="Times New Roman"/>
        <charset val="0"/>
      </rPr>
      <t>·</t>
    </r>
    <r>
      <rPr>
        <sz val="16"/>
        <color theme="1"/>
        <rFont val="宋体"/>
        <charset val="0"/>
      </rPr>
      <t>阿布来提</t>
    </r>
  </si>
  <si>
    <r>
      <t>伊迪热司</t>
    </r>
    <r>
      <rPr>
        <sz val="16"/>
        <color theme="1"/>
        <rFont val="Times New Roman"/>
        <charset val="0"/>
      </rPr>
      <t>·</t>
    </r>
    <r>
      <rPr>
        <sz val="16"/>
        <color theme="1"/>
        <rFont val="宋体"/>
        <charset val="0"/>
      </rPr>
      <t>艾比布拉</t>
    </r>
  </si>
  <si>
    <t>65312*********0538</t>
  </si>
  <si>
    <r>
      <t>艾丽米姑丽</t>
    </r>
    <r>
      <rPr>
        <sz val="16"/>
        <color theme="1"/>
        <rFont val="Times New Roman"/>
        <charset val="0"/>
      </rPr>
      <t>·</t>
    </r>
    <r>
      <rPr>
        <sz val="16"/>
        <color theme="1"/>
        <rFont val="宋体"/>
        <charset val="0"/>
      </rPr>
      <t>图尔迪</t>
    </r>
  </si>
  <si>
    <t>65312*********2648</t>
  </si>
  <si>
    <r>
      <t>依力哈木江</t>
    </r>
    <r>
      <rPr>
        <sz val="16"/>
        <color theme="1"/>
        <rFont val="Times New Roman"/>
        <charset val="0"/>
      </rPr>
      <t>·</t>
    </r>
    <r>
      <rPr>
        <sz val="16"/>
        <color theme="1"/>
        <rFont val="宋体"/>
        <charset val="0"/>
      </rPr>
      <t>斯马义</t>
    </r>
  </si>
  <si>
    <t>65312*********0919</t>
  </si>
  <si>
    <r>
      <t>不佐拉古</t>
    </r>
    <r>
      <rPr>
        <sz val="16"/>
        <color theme="1"/>
        <rFont val="Times New Roman"/>
        <charset val="0"/>
      </rPr>
      <t>·</t>
    </r>
    <r>
      <rPr>
        <sz val="16"/>
        <color theme="1"/>
        <rFont val="宋体"/>
        <charset val="0"/>
      </rPr>
      <t>玉素因</t>
    </r>
  </si>
  <si>
    <r>
      <t>阿卜杜外力</t>
    </r>
    <r>
      <rPr>
        <sz val="16"/>
        <color theme="1"/>
        <rFont val="Arial"/>
        <charset val="0"/>
      </rPr>
      <t>·</t>
    </r>
    <r>
      <rPr>
        <sz val="16"/>
        <color theme="1"/>
        <rFont val="宋体"/>
        <charset val="0"/>
      </rPr>
      <t>如则</t>
    </r>
  </si>
  <si>
    <t>65312*********0615</t>
  </si>
  <si>
    <r>
      <t>亚生</t>
    </r>
    <r>
      <rPr>
        <sz val="16"/>
        <color theme="1"/>
        <rFont val="Times New Roman"/>
        <charset val="0"/>
      </rPr>
      <t>·</t>
    </r>
    <r>
      <rPr>
        <sz val="16"/>
        <color theme="1"/>
        <rFont val="宋体"/>
        <charset val="0"/>
      </rPr>
      <t>艾孜孜</t>
    </r>
  </si>
  <si>
    <t>65310*********4476</t>
  </si>
  <si>
    <r>
      <t>库都斯</t>
    </r>
    <r>
      <rPr>
        <sz val="16"/>
        <color theme="1"/>
        <rFont val="Times New Roman"/>
        <charset val="0"/>
      </rPr>
      <t>·</t>
    </r>
    <r>
      <rPr>
        <sz val="16"/>
        <color theme="1"/>
        <rFont val="宋体"/>
        <charset val="0"/>
      </rPr>
      <t>阿布都赛麦提</t>
    </r>
  </si>
  <si>
    <r>
      <t>米热班姑丽</t>
    </r>
    <r>
      <rPr>
        <sz val="16"/>
        <color theme="1"/>
        <rFont val="Times New Roman"/>
        <charset val="0"/>
      </rPr>
      <t>·</t>
    </r>
    <r>
      <rPr>
        <sz val="16"/>
        <color theme="1"/>
        <rFont val="宋体"/>
        <charset val="0"/>
      </rPr>
      <t>乌斯音</t>
    </r>
  </si>
  <si>
    <t>65312*********2345</t>
  </si>
  <si>
    <t>买买沙里·巴克</t>
  </si>
  <si>
    <r>
      <t>达吾提</t>
    </r>
    <r>
      <rPr>
        <sz val="16"/>
        <color theme="1"/>
        <rFont val="Times New Roman"/>
        <charset val="0"/>
      </rPr>
      <t>·</t>
    </r>
    <r>
      <rPr>
        <sz val="16"/>
        <color theme="1"/>
        <rFont val="宋体"/>
        <charset val="0"/>
      </rPr>
      <t>喀迪尔</t>
    </r>
  </si>
  <si>
    <t>65312*********2630</t>
  </si>
  <si>
    <r>
      <t>麦麦提艾力</t>
    </r>
    <r>
      <rPr>
        <sz val="16"/>
        <color theme="1"/>
        <rFont val="Times New Roman"/>
        <charset val="0"/>
      </rPr>
      <t>·</t>
    </r>
    <r>
      <rPr>
        <sz val="16"/>
        <color theme="1"/>
        <rFont val="宋体"/>
        <charset val="0"/>
      </rPr>
      <t>阿巴斯</t>
    </r>
  </si>
  <si>
    <t>65312*********0951</t>
  </si>
  <si>
    <r>
      <t>热依木江</t>
    </r>
    <r>
      <rPr>
        <sz val="16"/>
        <color theme="1"/>
        <rFont val="Times New Roman"/>
        <charset val="0"/>
      </rPr>
      <t>·</t>
    </r>
    <r>
      <rPr>
        <sz val="16"/>
        <color theme="1"/>
        <rFont val="宋体"/>
        <charset val="0"/>
      </rPr>
      <t>米拉维丁</t>
    </r>
  </si>
  <si>
    <r>
      <t>阿里木江</t>
    </r>
    <r>
      <rPr>
        <sz val="16"/>
        <color theme="1"/>
        <rFont val="Times New Roman"/>
        <charset val="0"/>
      </rPr>
      <t>·</t>
    </r>
    <r>
      <rPr>
        <sz val="16"/>
        <color theme="1"/>
        <rFont val="宋体"/>
        <charset val="0"/>
      </rPr>
      <t>吾素尔</t>
    </r>
  </si>
  <si>
    <t>65310*********293X</t>
  </si>
  <si>
    <r>
      <t>阿力木</t>
    </r>
    <r>
      <rPr>
        <sz val="16"/>
        <color theme="1"/>
        <rFont val="Times New Roman"/>
        <charset val="0"/>
      </rPr>
      <t>·</t>
    </r>
    <r>
      <rPr>
        <sz val="16"/>
        <color theme="1"/>
        <rFont val="宋体"/>
        <charset val="0"/>
      </rPr>
      <t>加马力</t>
    </r>
  </si>
  <si>
    <t>65312*********3692</t>
  </si>
  <si>
    <r>
      <t>库地热提江</t>
    </r>
    <r>
      <rPr>
        <sz val="16"/>
        <color theme="1"/>
        <rFont val="Times New Roman"/>
        <charset val="0"/>
      </rPr>
      <t>·</t>
    </r>
    <r>
      <rPr>
        <sz val="16"/>
        <color theme="1"/>
        <rFont val="宋体"/>
        <charset val="0"/>
      </rPr>
      <t>马木提</t>
    </r>
  </si>
  <si>
    <t>65312*********0313</t>
  </si>
  <si>
    <t>653******860</t>
  </si>
  <si>
    <r>
      <t>艾科拜尔</t>
    </r>
    <r>
      <rPr>
        <sz val="16"/>
        <color theme="1"/>
        <rFont val="Times New Roman"/>
        <charset val="0"/>
      </rPr>
      <t>·</t>
    </r>
    <r>
      <rPr>
        <sz val="16"/>
        <color theme="1"/>
        <rFont val="宋体"/>
        <charset val="0"/>
      </rPr>
      <t>阿卜杜热合曼</t>
    </r>
  </si>
  <si>
    <t>65312*********313X</t>
  </si>
  <si>
    <r>
      <t>努尔麦麦提</t>
    </r>
    <r>
      <rPr>
        <sz val="16"/>
        <color theme="1"/>
        <rFont val="Times New Roman"/>
        <charset val="0"/>
      </rPr>
      <t>·</t>
    </r>
    <r>
      <rPr>
        <sz val="16"/>
        <color theme="1"/>
        <rFont val="宋体"/>
        <charset val="0"/>
      </rPr>
      <t>吐鲁甫</t>
    </r>
  </si>
  <si>
    <r>
      <t>吾布力卡斯木</t>
    </r>
    <r>
      <rPr>
        <sz val="16"/>
        <color theme="1"/>
        <rFont val="Times New Roman"/>
        <charset val="0"/>
      </rPr>
      <t>·</t>
    </r>
    <r>
      <rPr>
        <sz val="16"/>
        <color theme="1"/>
        <rFont val="宋体"/>
        <charset val="0"/>
      </rPr>
      <t>阿布拉</t>
    </r>
  </si>
  <si>
    <r>
      <t>茹柯耶木</t>
    </r>
    <r>
      <rPr>
        <sz val="16"/>
        <color theme="1"/>
        <rFont val="Times New Roman"/>
        <charset val="0"/>
      </rPr>
      <t>·</t>
    </r>
    <r>
      <rPr>
        <sz val="16"/>
        <color theme="1"/>
        <rFont val="宋体"/>
        <charset val="0"/>
      </rPr>
      <t>努尔买买提</t>
    </r>
  </si>
  <si>
    <t>65312*********1324</t>
  </si>
  <si>
    <t>652******329</t>
  </si>
  <si>
    <r>
      <t>阿不都乃比</t>
    </r>
    <r>
      <rPr>
        <sz val="16"/>
        <color theme="1"/>
        <rFont val="Times New Roman"/>
        <charset val="0"/>
      </rPr>
      <t>·</t>
    </r>
    <r>
      <rPr>
        <sz val="16"/>
        <color theme="1"/>
        <rFont val="宋体"/>
        <charset val="0"/>
      </rPr>
      <t>吾吉</t>
    </r>
  </si>
  <si>
    <t>65310*********011X</t>
  </si>
  <si>
    <r>
      <t>祖莱古丽</t>
    </r>
    <r>
      <rPr>
        <sz val="16"/>
        <color theme="1"/>
        <rFont val="Times New Roman"/>
        <charset val="0"/>
      </rPr>
      <t>·</t>
    </r>
    <r>
      <rPr>
        <sz val="16"/>
        <color theme="1"/>
        <rFont val="宋体"/>
        <charset val="0"/>
      </rPr>
      <t>牙库甫</t>
    </r>
  </si>
  <si>
    <t>65310*********4886</t>
  </si>
  <si>
    <r>
      <t>苏来曼</t>
    </r>
    <r>
      <rPr>
        <sz val="16"/>
        <color theme="1"/>
        <rFont val="Arial"/>
        <charset val="0"/>
      </rPr>
      <t>·</t>
    </r>
    <r>
      <rPr>
        <sz val="16"/>
        <color theme="1"/>
        <rFont val="宋体"/>
        <charset val="0"/>
      </rPr>
      <t>麦麦提</t>
    </r>
  </si>
  <si>
    <t>65312*********0812</t>
  </si>
  <si>
    <t>654******253</t>
  </si>
  <si>
    <r>
      <t>阿拉帕提</t>
    </r>
    <r>
      <rPr>
        <sz val="16"/>
        <color theme="1"/>
        <rFont val="Times New Roman"/>
        <charset val="0"/>
      </rPr>
      <t>·</t>
    </r>
    <r>
      <rPr>
        <sz val="16"/>
        <color theme="1"/>
        <rFont val="宋体"/>
        <charset val="0"/>
      </rPr>
      <t>麦麦提</t>
    </r>
  </si>
  <si>
    <r>
      <t>阿斯亚</t>
    </r>
    <r>
      <rPr>
        <sz val="16"/>
        <color theme="1"/>
        <rFont val="Times New Roman"/>
        <charset val="0"/>
      </rPr>
      <t>·</t>
    </r>
    <r>
      <rPr>
        <sz val="16"/>
        <color theme="1"/>
        <rFont val="宋体"/>
        <charset val="0"/>
      </rPr>
      <t>买买依力</t>
    </r>
  </si>
  <si>
    <r>
      <t>亚库甫卡热</t>
    </r>
    <r>
      <rPr>
        <sz val="16"/>
        <color theme="1"/>
        <rFont val="Times New Roman"/>
        <charset val="0"/>
      </rPr>
      <t>·</t>
    </r>
    <r>
      <rPr>
        <sz val="16"/>
        <color theme="1"/>
        <rFont val="宋体"/>
        <charset val="0"/>
      </rPr>
      <t>肉孜</t>
    </r>
  </si>
  <si>
    <t>65312*********091X</t>
  </si>
  <si>
    <r>
      <t>提拉汗</t>
    </r>
    <r>
      <rPr>
        <sz val="16"/>
        <color theme="1"/>
        <rFont val="Times New Roman"/>
        <charset val="0"/>
      </rPr>
      <t>·</t>
    </r>
    <r>
      <rPr>
        <sz val="16"/>
        <color theme="1"/>
        <rFont val="宋体"/>
        <charset val="0"/>
      </rPr>
      <t>斯迪克</t>
    </r>
  </si>
  <si>
    <t>艾孜提力·麦麦提依明</t>
  </si>
  <si>
    <t>玉素甫·艾力</t>
  </si>
  <si>
    <t>653******469</t>
  </si>
  <si>
    <t>阿卜杜克玉木·吾普热</t>
  </si>
  <si>
    <t>65312*********141X</t>
  </si>
  <si>
    <t>肉孜古.阿布力</t>
  </si>
  <si>
    <t>65310*********4045</t>
  </si>
  <si>
    <t>帕太姆·曼苏尔</t>
  </si>
  <si>
    <t>65312*********4280</t>
  </si>
  <si>
    <t>麦麦吐尔逊·吾甫尔</t>
  </si>
  <si>
    <t>65312*********2119</t>
  </si>
  <si>
    <t>安外尔·阿伍提</t>
  </si>
  <si>
    <t>65312*********1417</t>
  </si>
  <si>
    <t>喀热罕·图如普</t>
  </si>
  <si>
    <t>65312*********5838</t>
  </si>
  <si>
    <t>653******0445</t>
  </si>
  <si>
    <t>阿布都沙拉木·阿布都克热木</t>
  </si>
  <si>
    <t>65312*********1813</t>
  </si>
  <si>
    <t>亚生卡日·吾麦尔</t>
  </si>
  <si>
    <t>653******525</t>
  </si>
  <si>
    <t>阿卜杜艾尼·亚库普</t>
  </si>
  <si>
    <t>阿卜杜克热木江·图尔贡</t>
  </si>
  <si>
    <t>650******327</t>
  </si>
  <si>
    <t>图尔贡·热合曼</t>
  </si>
  <si>
    <t>65312*********0690</t>
  </si>
  <si>
    <t>吐尔逊姑丽·阿布力米提</t>
  </si>
  <si>
    <t>65312*********0986</t>
  </si>
  <si>
    <t>651******69</t>
  </si>
  <si>
    <t>米仁萨古丽·艾尼</t>
  </si>
  <si>
    <t>吐尔洪·艾麦提</t>
  </si>
  <si>
    <t>65312*********1253</t>
  </si>
  <si>
    <t>伊拉木江·艾合买提</t>
  </si>
  <si>
    <t>65310*********321X</t>
  </si>
  <si>
    <t>阿力木江·买买提江</t>
  </si>
  <si>
    <t>阿卜力米提·玉苏普</t>
  </si>
  <si>
    <t>65312*********3454</t>
  </si>
  <si>
    <t>陈禄山</t>
  </si>
  <si>
    <t>62232*********4818</t>
  </si>
  <si>
    <t>653******1285</t>
  </si>
  <si>
    <t>宋倩倩</t>
  </si>
  <si>
    <t>62220*********3020</t>
  </si>
  <si>
    <t>653******9823</t>
  </si>
  <si>
    <r>
      <t>牙森</t>
    </r>
    <r>
      <rPr>
        <sz val="16"/>
        <color theme="1"/>
        <rFont val="Times New Roman"/>
        <charset val="0"/>
      </rPr>
      <t>·</t>
    </r>
    <r>
      <rPr>
        <sz val="16"/>
        <color theme="1"/>
        <rFont val="宋体"/>
        <charset val="0"/>
      </rPr>
      <t>努尔买合苏木</t>
    </r>
  </si>
  <si>
    <t>65312*********0491</t>
  </si>
  <si>
    <t>亚森·库尔班</t>
  </si>
  <si>
    <t>65312*********1416</t>
  </si>
  <si>
    <r>
      <t>依力哈木</t>
    </r>
    <r>
      <rPr>
        <sz val="16"/>
        <color theme="1"/>
        <rFont val="Times New Roman"/>
        <charset val="0"/>
      </rPr>
      <t>·</t>
    </r>
    <r>
      <rPr>
        <sz val="16"/>
        <color theme="1"/>
        <rFont val="宋体"/>
        <charset val="0"/>
      </rPr>
      <t>图尔荪</t>
    </r>
  </si>
  <si>
    <t>吐尔孙·吾斯曼</t>
  </si>
  <si>
    <t>阿尔孜古丽·约斯音</t>
  </si>
  <si>
    <t>653******543</t>
  </si>
  <si>
    <t>米丽凯姆·奥布力</t>
  </si>
  <si>
    <t>65312*********084X</t>
  </si>
  <si>
    <t>牛菡汐</t>
  </si>
  <si>
    <t>65422*********2424</t>
  </si>
  <si>
    <t>653******9417</t>
  </si>
  <si>
    <t>阿卜杜柯尤木·穆合塔尔</t>
  </si>
  <si>
    <t>65312*********2933</t>
  </si>
  <si>
    <t>653******1956</t>
  </si>
  <si>
    <t>塔西卡热·艾来提</t>
  </si>
  <si>
    <t xml:space="preserve">海仁萨· 图尔迪  </t>
  </si>
  <si>
    <t>木合特尔·吾斯曼</t>
  </si>
  <si>
    <t>65313*********1776</t>
  </si>
  <si>
    <t>阿孜古力·热合曼</t>
  </si>
  <si>
    <t>65310*********5221</t>
  </si>
  <si>
    <t>塔依尔·米吉提</t>
  </si>
  <si>
    <t>65312*********1235</t>
  </si>
  <si>
    <t>图尔贡·赫力木</t>
  </si>
  <si>
    <t>买尔哈巴·阿不都克力木</t>
  </si>
  <si>
    <t>古丽巴哈尔·木台力甫</t>
  </si>
  <si>
    <t>65310*********4420</t>
  </si>
  <si>
    <t>图尔荪古丽·赛麦提</t>
  </si>
  <si>
    <t>65312*********3745</t>
  </si>
  <si>
    <t>库尔班江·斯依提</t>
  </si>
  <si>
    <t>65312*********0436</t>
  </si>
  <si>
    <t>布海力其古丽·麦麦提</t>
  </si>
  <si>
    <t>阿孜古丽·投合提</t>
  </si>
  <si>
    <t>65312*********1223</t>
  </si>
  <si>
    <t>伊斯马伊力·阿尤普</t>
  </si>
  <si>
    <t>65312*********0793</t>
  </si>
  <si>
    <t>阿力木热·克依木</t>
  </si>
  <si>
    <t>65212*********2540</t>
  </si>
  <si>
    <t>亚库普江·阿卜莱孜</t>
  </si>
  <si>
    <t>65312*********1891</t>
  </si>
  <si>
    <t>布玛丽亚·塔希</t>
  </si>
  <si>
    <t>阿尔孜古丽·麦麦提艾力</t>
  </si>
  <si>
    <t>65312*********2147</t>
  </si>
  <si>
    <t>努尔妮萨·喀斯木</t>
  </si>
  <si>
    <t>65312*********1921</t>
  </si>
  <si>
    <t>努尔阿米乃姆·塔依尔</t>
  </si>
  <si>
    <t>65312*********2166</t>
  </si>
  <si>
    <t>艾瓦尔江·麦麦提</t>
  </si>
  <si>
    <t>65312*********0813</t>
  </si>
  <si>
    <t>莫太力甫·阿不都肉苏力</t>
  </si>
  <si>
    <t>阿斯姆古丽·图尔荪</t>
  </si>
  <si>
    <t>65312*********1227</t>
  </si>
  <si>
    <t>吐尔逊·赛丁</t>
  </si>
  <si>
    <t>克热木江·阿仁</t>
  </si>
  <si>
    <t>麦麦提·阿卜杜热伊木</t>
  </si>
  <si>
    <t>阿热孜姑丽·吐尔逊</t>
  </si>
  <si>
    <t>阿布都吾甫尔·穆合塔尔</t>
  </si>
  <si>
    <t>65312*********2416</t>
  </si>
  <si>
    <t>肉孜·库尔班</t>
  </si>
  <si>
    <t>653******6277</t>
  </si>
  <si>
    <t>艾克热木江·艾斯凯尔</t>
  </si>
  <si>
    <t>653******182</t>
  </si>
  <si>
    <t>努尔比耶·合力力</t>
  </si>
  <si>
    <t>阿不都外力·玉素甫</t>
  </si>
  <si>
    <t>库热西·热合曼</t>
  </si>
  <si>
    <t>65312*********0937</t>
  </si>
  <si>
    <t>古兰白尔·木塔力甫</t>
  </si>
  <si>
    <t>阿卜杜哈力克江·喀迪尔</t>
  </si>
  <si>
    <t>65312*********1230</t>
  </si>
  <si>
    <t>热夏提·太外库力</t>
  </si>
  <si>
    <t>65312*********2138</t>
  </si>
  <si>
    <t>马丽姑·木沙</t>
  </si>
  <si>
    <t>阿依提拉·喀日</t>
  </si>
  <si>
    <t>65312*********2467</t>
  </si>
  <si>
    <t>艾山江·麦麦提</t>
  </si>
  <si>
    <t>阿力木江·艾克拜尔</t>
  </si>
  <si>
    <t>沙依阿巴斯·那买提</t>
  </si>
  <si>
    <t>65312*********0316</t>
  </si>
  <si>
    <t>阿不都赛米·依马木</t>
  </si>
  <si>
    <t>阿卜杜热合曼·麦麦提敏</t>
  </si>
  <si>
    <t>莫明卡日·艾克拜尔</t>
  </si>
  <si>
    <t>麦合木提·喀日</t>
  </si>
  <si>
    <t>65312*********2115</t>
  </si>
  <si>
    <t>麦麦提艾力·艾孜提艾力</t>
  </si>
  <si>
    <t>65312*********3816</t>
  </si>
  <si>
    <t>艾克拜·艾尔肯</t>
  </si>
  <si>
    <t>65310*********4415</t>
  </si>
  <si>
    <t>653******920</t>
  </si>
  <si>
    <t>阿伍提江·伊马木</t>
  </si>
  <si>
    <t>65312*********2930</t>
  </si>
  <si>
    <t>阿丽亚·阿不都克尤木</t>
  </si>
  <si>
    <t>65302*********0248</t>
  </si>
  <si>
    <t>米尔艾合麦提·穆萨</t>
  </si>
  <si>
    <t>65312*********211X</t>
  </si>
  <si>
    <t>依马穆艾山·斯马依</t>
  </si>
  <si>
    <t>65312*********2437</t>
  </si>
  <si>
    <t>阿迪力·祖农</t>
  </si>
  <si>
    <t>努尔阿米娜·萨吾尔</t>
  </si>
  <si>
    <t>65312*********0684</t>
  </si>
  <si>
    <t>何斌</t>
  </si>
  <si>
    <t>62230*********6457</t>
  </si>
  <si>
    <t>431******</t>
  </si>
  <si>
    <t>汪延钰</t>
  </si>
  <si>
    <t>62230*********2839</t>
  </si>
  <si>
    <t>463******</t>
  </si>
  <si>
    <t>阿力米热·买买提</t>
  </si>
  <si>
    <t>65310*********2426</t>
  </si>
  <si>
    <t>马浩</t>
  </si>
  <si>
    <t>62292*********0095</t>
  </si>
  <si>
    <t>653******070</t>
  </si>
  <si>
    <t>张贤元</t>
  </si>
  <si>
    <t>62220*********3610</t>
  </si>
  <si>
    <t>653******8608</t>
  </si>
  <si>
    <t>张涛</t>
  </si>
  <si>
    <t>41092*********707X</t>
  </si>
  <si>
    <t>653******7463</t>
  </si>
  <si>
    <t>热娜古丽·艾尼</t>
  </si>
  <si>
    <t>65292*********0301</t>
  </si>
  <si>
    <t>416******</t>
  </si>
  <si>
    <t>杨钞</t>
  </si>
  <si>
    <t>51138*********8575</t>
  </si>
  <si>
    <t>653******930</t>
  </si>
  <si>
    <t>阿布来提·买买提艾力</t>
  </si>
  <si>
    <t>木太力甫·麦达力木</t>
  </si>
  <si>
    <t>肖开化</t>
  </si>
  <si>
    <t>65312*********6611</t>
  </si>
  <si>
    <t>刘凯</t>
  </si>
  <si>
    <t>43072*********133X</t>
  </si>
  <si>
    <t>努尔尼沙·伊马木</t>
  </si>
  <si>
    <t>吴星锐</t>
  </si>
  <si>
    <t>65312*********461X</t>
  </si>
  <si>
    <t>艾热提·柯尤木</t>
  </si>
  <si>
    <t>65312*********2635</t>
  </si>
  <si>
    <t>438******</t>
  </si>
  <si>
    <t>朱玉鑫</t>
  </si>
  <si>
    <t>62232*********0530</t>
  </si>
  <si>
    <t>297******</t>
  </si>
  <si>
    <t>高同乐</t>
  </si>
  <si>
    <t>65422*********3016</t>
  </si>
  <si>
    <t>162******</t>
  </si>
  <si>
    <t>麦麦提玉苏甫·玉山</t>
  </si>
  <si>
    <t>161******</t>
  </si>
  <si>
    <t>代敏</t>
  </si>
  <si>
    <t>43122*********5114</t>
  </si>
  <si>
    <t>117******</t>
  </si>
  <si>
    <t>阿热孜姑丽·塔什</t>
  </si>
  <si>
    <t>105******</t>
  </si>
  <si>
    <t>陈昊</t>
  </si>
  <si>
    <t>65292*********1812</t>
  </si>
  <si>
    <t>李珍珍</t>
  </si>
  <si>
    <t>62242*********1228</t>
  </si>
  <si>
    <t>009******</t>
  </si>
  <si>
    <t>孙涛</t>
  </si>
  <si>
    <t>422******</t>
  </si>
  <si>
    <t>卢龙山</t>
  </si>
  <si>
    <t>62232*********553X</t>
  </si>
  <si>
    <t>买力姑那·麦麦提</t>
  </si>
  <si>
    <t>101******</t>
  </si>
  <si>
    <t>杨梦瑶</t>
  </si>
  <si>
    <t>41272*********0427</t>
  </si>
  <si>
    <t>王芳</t>
  </si>
  <si>
    <t>翟旭东</t>
  </si>
  <si>
    <t>41282*********8033</t>
  </si>
  <si>
    <t>玉散·合则麦提</t>
  </si>
  <si>
    <t>65312*********1610</t>
  </si>
  <si>
    <t>454******</t>
  </si>
  <si>
    <t>王敏</t>
  </si>
  <si>
    <t>51160*********4064</t>
  </si>
  <si>
    <t>伊力哈木·伊敏</t>
  </si>
  <si>
    <t>65312*********2111</t>
  </si>
  <si>
    <t>伊斯马伊力·克热木</t>
  </si>
  <si>
    <t>代莉莉</t>
  </si>
  <si>
    <t>41282*********2366</t>
  </si>
  <si>
    <t>653******203</t>
  </si>
  <si>
    <t>余军</t>
  </si>
  <si>
    <t>65280*********6119</t>
  </si>
  <si>
    <t>652******431</t>
  </si>
  <si>
    <t>彭立珍</t>
  </si>
  <si>
    <t>41282*********5580</t>
  </si>
  <si>
    <t>653******9929</t>
  </si>
  <si>
    <r>
      <t>米尔萨力</t>
    </r>
    <r>
      <rPr>
        <sz val="16"/>
        <rFont val="Arial"/>
        <charset val="0"/>
      </rPr>
      <t>·</t>
    </r>
    <r>
      <rPr>
        <sz val="16"/>
        <rFont val="宋体"/>
        <charset val="134"/>
      </rPr>
      <t>麦麦提亚生</t>
    </r>
  </si>
  <si>
    <t>65310*********0434</t>
  </si>
  <si>
    <t>653******149</t>
  </si>
  <si>
    <t>努日比亚·阿布都卡的</t>
  </si>
  <si>
    <t>古力架马勒·阿布来提</t>
  </si>
  <si>
    <t>祖热木·麦麦提依明</t>
  </si>
  <si>
    <t>65310*********2846</t>
  </si>
  <si>
    <t>阿尔孜姑·热夏提</t>
  </si>
  <si>
    <t>热依拉·开山江</t>
  </si>
  <si>
    <t>653******8449</t>
  </si>
  <si>
    <t>如则·阿卜拉</t>
  </si>
  <si>
    <t>祖丽米热·图尔荪</t>
  </si>
  <si>
    <t>653******9841</t>
  </si>
  <si>
    <t>喀迪尔江·斯马义</t>
  </si>
  <si>
    <t>代里努尔·卡斯木</t>
  </si>
  <si>
    <t>653******3123</t>
  </si>
  <si>
    <t>姑再努尔·阿布力孜</t>
  </si>
  <si>
    <t>65310*********0042</t>
  </si>
  <si>
    <t>李梅</t>
  </si>
  <si>
    <t>34128*********1183</t>
  </si>
  <si>
    <t>齐曼古丽·艾尔肯</t>
  </si>
  <si>
    <t>65292*********1027</t>
  </si>
  <si>
    <t>姑米热·日夏提</t>
  </si>
  <si>
    <t>阿卜杜拉·库尔班</t>
  </si>
  <si>
    <t>刘通</t>
  </si>
  <si>
    <t>65312*********0911</t>
  </si>
  <si>
    <t>653******6392</t>
  </si>
  <si>
    <t>胡林诺</t>
  </si>
  <si>
    <t>41282*********3223</t>
  </si>
  <si>
    <t>牛喜珂</t>
  </si>
  <si>
    <t>41038*********8526</t>
  </si>
  <si>
    <t>653******1205</t>
  </si>
  <si>
    <t>于金梅</t>
  </si>
  <si>
    <t>61032*********592X</t>
  </si>
  <si>
    <t>周婷婷</t>
  </si>
  <si>
    <t>65232*********3823</t>
  </si>
  <si>
    <t>653******3192</t>
  </si>
  <si>
    <t>赵成龙</t>
  </si>
  <si>
    <t>51132*********1113</t>
  </si>
  <si>
    <t>653******4571</t>
  </si>
  <si>
    <t>马贵兰</t>
  </si>
  <si>
    <t>32038*********2121</t>
  </si>
  <si>
    <t>魏东珠</t>
  </si>
  <si>
    <t>62242*********0085</t>
  </si>
  <si>
    <t>653******16</t>
  </si>
  <si>
    <t>吾舒尓柯孜·加拉依丁</t>
  </si>
  <si>
    <t>65312*********2728</t>
  </si>
  <si>
    <t>李佳</t>
  </si>
  <si>
    <t>41142*********453X</t>
  </si>
  <si>
    <t>王世军</t>
  </si>
  <si>
    <t>65230*********0314</t>
  </si>
  <si>
    <t>652******869</t>
  </si>
  <si>
    <t>付成</t>
  </si>
  <si>
    <t>51101*********8292</t>
  </si>
  <si>
    <t>653******3289</t>
  </si>
  <si>
    <t>谢明辰</t>
  </si>
  <si>
    <t>21038*********3139</t>
  </si>
  <si>
    <t>653******50</t>
  </si>
  <si>
    <t>买热艳木·阿不都克日本</t>
  </si>
  <si>
    <t>唐清华</t>
  </si>
  <si>
    <t>51072*********2009</t>
  </si>
  <si>
    <t>张小海</t>
  </si>
  <si>
    <t>65432*********0013</t>
  </si>
  <si>
    <t>654******584</t>
  </si>
  <si>
    <t>师悦</t>
  </si>
  <si>
    <t>65310*********0026</t>
  </si>
  <si>
    <t>653******612</t>
  </si>
  <si>
    <t>李萍</t>
  </si>
  <si>
    <t>65400*********1128</t>
  </si>
  <si>
    <t>650******008</t>
  </si>
  <si>
    <t>许丽</t>
  </si>
  <si>
    <t>65312*********4426</t>
  </si>
  <si>
    <t>李春兰</t>
  </si>
  <si>
    <t>65312*********0224</t>
  </si>
  <si>
    <t>艾买艾力·玉素英</t>
  </si>
  <si>
    <t>65313*********2616</t>
  </si>
  <si>
    <t>653******4990</t>
  </si>
  <si>
    <t>帕依孜拉·塞买提</t>
  </si>
  <si>
    <t>65313*********0937</t>
  </si>
  <si>
    <t>653******4971</t>
  </si>
  <si>
    <t>买买提艾力·外力</t>
  </si>
  <si>
    <t>65313*********1875</t>
  </si>
  <si>
    <t>阿布都沙拉木·阿巴拜克热</t>
  </si>
  <si>
    <t>65313*********1590</t>
  </si>
  <si>
    <t>653******022、6512715138</t>
  </si>
  <si>
    <t>苏比努尔·库迪来提</t>
  </si>
  <si>
    <t>65313*********004X</t>
  </si>
  <si>
    <t>古丽米热·买买提吐孙</t>
  </si>
  <si>
    <t>65313*********0023</t>
  </si>
  <si>
    <t>周守刚</t>
  </si>
  <si>
    <t>41272*********4078</t>
  </si>
  <si>
    <t>张琴</t>
  </si>
  <si>
    <t>61232*********2325</t>
  </si>
  <si>
    <t>653******0640</t>
  </si>
  <si>
    <t>杨红霞</t>
  </si>
  <si>
    <t>51021*********7924</t>
  </si>
  <si>
    <t>张新</t>
  </si>
  <si>
    <t>65312*********0034</t>
  </si>
  <si>
    <t>653******510</t>
  </si>
  <si>
    <t>张炎冰</t>
  </si>
  <si>
    <t>61052*********006X</t>
  </si>
  <si>
    <t>653******2133</t>
  </si>
  <si>
    <t>依塔吉·艾山</t>
  </si>
  <si>
    <t>艾力亚尔·艾尼瓦尔</t>
  </si>
  <si>
    <t>653******399</t>
  </si>
  <si>
    <t>麦麦提吐孙·麦麦提依明</t>
  </si>
  <si>
    <t>吾卜力卡斯穆·吐尔逊</t>
  </si>
  <si>
    <t>653******005</t>
  </si>
  <si>
    <t>迪拉热·阿布都热依木</t>
  </si>
  <si>
    <t>65310*********0866</t>
  </si>
  <si>
    <t>图提姑丽·芒苏尔</t>
  </si>
  <si>
    <t>65312*********2328</t>
  </si>
  <si>
    <t>依巴代提·吐尔迪</t>
  </si>
  <si>
    <t>65310*********4849</t>
  </si>
  <si>
    <t>阿不都热合曼·太外库</t>
  </si>
  <si>
    <t>阿布都拉·阿布都日衣木</t>
  </si>
  <si>
    <t>65310*********2411</t>
  </si>
  <si>
    <t>热穆吐拉·吐尔逊</t>
  </si>
  <si>
    <t>65312*********231X</t>
  </si>
  <si>
    <t>653******982</t>
  </si>
  <si>
    <t>阿迪力江·艾力</t>
  </si>
  <si>
    <t>653******050</t>
  </si>
  <si>
    <t>穆沙江·艾尔肯</t>
  </si>
  <si>
    <t>650******984</t>
  </si>
  <si>
    <t>阿娜齐古丽·亚库普</t>
  </si>
  <si>
    <t>65312*********3923</t>
  </si>
  <si>
    <t>祖力皮亚木·亚库甫</t>
  </si>
  <si>
    <t>阿依谢姆古丽·喀日</t>
  </si>
  <si>
    <t>65302*********0424</t>
  </si>
  <si>
    <t>653******209</t>
  </si>
  <si>
    <t>吐尔孙江·阿拜都拉</t>
  </si>
  <si>
    <t>65310*********5113</t>
  </si>
  <si>
    <t>肉杂洪·司迪克</t>
  </si>
  <si>
    <t>艾合买提江·艾则孜</t>
  </si>
  <si>
    <t>653******500</t>
  </si>
  <si>
    <t>伊布拉因·艾山江</t>
  </si>
  <si>
    <t>653******6861</t>
  </si>
  <si>
    <t>阿迪力·阿力木</t>
  </si>
  <si>
    <t>木也色尔·木沙</t>
  </si>
  <si>
    <t>653******935</t>
  </si>
  <si>
    <t>阿迪力江·阿比力米提</t>
  </si>
  <si>
    <t>艾比布拉·买买提热沙提</t>
  </si>
  <si>
    <t>65310*********2417</t>
  </si>
  <si>
    <t>努尔比耶·图尔贡</t>
  </si>
  <si>
    <t>65312*********3303</t>
  </si>
  <si>
    <t>阿依帕夏古丽·阿卜杜热伊木</t>
  </si>
  <si>
    <t>65312*********1748</t>
  </si>
  <si>
    <t>古丽胡玛尔·图尔荪</t>
  </si>
  <si>
    <t>65310*********5206</t>
  </si>
  <si>
    <t>麦麦提依明·肉孜</t>
  </si>
  <si>
    <t>65312*********2415</t>
  </si>
  <si>
    <t>海仁萨姑丽·萨塔尔</t>
  </si>
  <si>
    <t>吐提古丽·台外库</t>
  </si>
  <si>
    <t>65310*********4904</t>
  </si>
  <si>
    <t>海仁沙姑丽·买买提</t>
  </si>
  <si>
    <t>古丽柯孜·热合曼</t>
  </si>
  <si>
    <t>65312*********3164</t>
  </si>
  <si>
    <t>阿依尼各尔·艾买提</t>
  </si>
  <si>
    <t>65302*********1442</t>
  </si>
  <si>
    <t>艾散·奥布力</t>
  </si>
  <si>
    <t>65312*********2452</t>
  </si>
  <si>
    <t>653******442</t>
  </si>
  <si>
    <t>麦维兰江·麦麦提吐尔洪</t>
  </si>
  <si>
    <t>麦合布热提姑丽·吐尔逊</t>
  </si>
  <si>
    <t>65302*********1264</t>
  </si>
  <si>
    <t>穆开热穆·苏力坦</t>
  </si>
  <si>
    <t>吴艳</t>
  </si>
  <si>
    <t>35078*********2521</t>
  </si>
  <si>
    <t>地理木拉提·卡尔别克</t>
  </si>
  <si>
    <t>65302*********1255</t>
  </si>
  <si>
    <t>周珽</t>
  </si>
  <si>
    <t>62232*********0882</t>
  </si>
  <si>
    <t>652******051</t>
  </si>
  <si>
    <t>周多</t>
  </si>
  <si>
    <t>42092*********3047</t>
  </si>
  <si>
    <t>653******201</t>
  </si>
  <si>
    <t>朱凌峰</t>
  </si>
  <si>
    <t>35078*********0811</t>
  </si>
  <si>
    <t>653******6515</t>
  </si>
  <si>
    <t>席璐瑶</t>
  </si>
  <si>
    <t>65232*********0422</t>
  </si>
  <si>
    <t>653******6049</t>
  </si>
  <si>
    <t>武旭廷</t>
  </si>
  <si>
    <t>14042*********2815</t>
  </si>
  <si>
    <t>653******5732</t>
  </si>
  <si>
    <t>王明芳</t>
  </si>
  <si>
    <t>62052*********4420</t>
  </si>
  <si>
    <t>653******1398</t>
  </si>
  <si>
    <t>阿迪莱·托合提尼亚孜</t>
  </si>
  <si>
    <t>65292*********2183</t>
  </si>
  <si>
    <t>650******0291</t>
  </si>
  <si>
    <t>古力尼各尔·外力</t>
  </si>
  <si>
    <t>65302*********1422</t>
  </si>
  <si>
    <t>祖丽皮亚·艾斯卡尔</t>
  </si>
  <si>
    <t>苏比努尔·阿卜杜外力</t>
  </si>
  <si>
    <t>穆乃外尔·安外尔</t>
  </si>
  <si>
    <t>202501-202501、202503-202303</t>
  </si>
  <si>
    <t>沙尼亚·亚森</t>
  </si>
  <si>
    <t>罕柯孜·阿卜杜克热木</t>
  </si>
  <si>
    <t>65312*********2705</t>
  </si>
  <si>
    <t>古丽胡玛尔·艾再提艾力</t>
  </si>
  <si>
    <t>汪伟</t>
  </si>
  <si>
    <t>65422*********1254</t>
  </si>
  <si>
    <t>马波</t>
  </si>
  <si>
    <t>65010*********2313</t>
  </si>
  <si>
    <t>阿曼尼萨·依干拜地</t>
  </si>
  <si>
    <t>65312*********2027</t>
  </si>
  <si>
    <t>佐力姑力·艾孜则</t>
  </si>
  <si>
    <t xml:space="preserve">罕柯孜·麦麦提 </t>
  </si>
  <si>
    <t>亢丽君</t>
  </si>
  <si>
    <t>41132*********4128</t>
  </si>
  <si>
    <t xml:space="preserve">买迪乃木·买合木提 </t>
  </si>
  <si>
    <t>531******
217</t>
  </si>
  <si>
    <t>努尔加玛
丽·买提克
热木</t>
  </si>
  <si>
    <t>653******1
17</t>
  </si>
  <si>
    <t>阳银</t>
  </si>
  <si>
    <t>65312*********4420</t>
  </si>
  <si>
    <t>钟岍炜</t>
  </si>
  <si>
    <t>65900*********0914</t>
  </si>
  <si>
    <t>卜涛</t>
  </si>
  <si>
    <t>32128*********3219</t>
  </si>
  <si>
    <t>653******1740</t>
  </si>
  <si>
    <t>卜斌</t>
  </si>
  <si>
    <t>32128*********3216</t>
  </si>
  <si>
    <t>653******1743</t>
  </si>
  <si>
    <t>麦吾兰·马木提</t>
  </si>
  <si>
    <t>65312*********0315</t>
  </si>
  <si>
    <t>653******075</t>
  </si>
  <si>
    <t>赫力木江·奥布力</t>
  </si>
  <si>
    <t>65312*********3919</t>
  </si>
  <si>
    <t>刘明江</t>
  </si>
  <si>
    <t>41132*********4516</t>
  </si>
  <si>
    <t>653******1480</t>
  </si>
  <si>
    <t>则敏·伊敏</t>
  </si>
  <si>
    <t>65312*********3996</t>
  </si>
  <si>
    <t>张冬辉</t>
  </si>
  <si>
    <t>41142*********091X</t>
  </si>
  <si>
    <t>马志宇</t>
  </si>
  <si>
    <t>41142*********3017</t>
  </si>
  <si>
    <t>653******3844</t>
  </si>
  <si>
    <t>202501-202501 202503-202503</t>
  </si>
  <si>
    <t>徐军垒</t>
  </si>
  <si>
    <t>哈力旦木·莫民</t>
  </si>
  <si>
    <t>65312*********1103</t>
  </si>
  <si>
    <t>653******8137</t>
  </si>
  <si>
    <t>阿依谢姆古丽·玉苏甫</t>
  </si>
  <si>
    <t>马小虎</t>
  </si>
  <si>
    <t>65312*********2076</t>
  </si>
  <si>
    <t>祖丽皮耶·纳麦提</t>
  </si>
  <si>
    <t>65312*********2640</t>
  </si>
  <si>
    <t>202501-03</t>
  </si>
  <si>
    <t>阿依则姆古丽·萨依木</t>
  </si>
  <si>
    <t>陈晓慧</t>
  </si>
  <si>
    <t>62232*********4125</t>
  </si>
  <si>
    <t>650******7868</t>
  </si>
  <si>
    <t>陈强</t>
  </si>
  <si>
    <t>65410*********1972</t>
  </si>
  <si>
    <t>艾合麦提·阿卜杜凯尤木</t>
  </si>
  <si>
    <t>65312*********3234</t>
  </si>
  <si>
    <t>202502-03</t>
  </si>
  <si>
    <t>李志佳</t>
  </si>
  <si>
    <t>41132*********3511</t>
  </si>
  <si>
    <t>653******3414</t>
  </si>
  <si>
    <t>21050*********1531</t>
  </si>
  <si>
    <t>653******9974</t>
  </si>
  <si>
    <t>62232*********2042</t>
  </si>
  <si>
    <t>653******499</t>
  </si>
  <si>
    <t>畅真真</t>
  </si>
  <si>
    <t>41042*********1025</t>
  </si>
  <si>
    <t>南强</t>
  </si>
  <si>
    <t>65310*********0051</t>
  </si>
  <si>
    <t>65900*********483X</t>
  </si>
  <si>
    <t>孟宝山</t>
  </si>
  <si>
    <t>65232*********0918</t>
  </si>
  <si>
    <t>马卫东</t>
  </si>
  <si>
    <t>65412*********183X</t>
  </si>
  <si>
    <t>秦晟君</t>
  </si>
  <si>
    <t>41270*********3675</t>
  </si>
  <si>
    <t>佟锡米纳</t>
  </si>
  <si>
    <t>65412*********0710</t>
  </si>
  <si>
    <t>鄢平</t>
  </si>
  <si>
    <t>2025.1-2025.3</t>
  </si>
  <si>
    <t>王娅</t>
  </si>
  <si>
    <t>51303*********2444</t>
  </si>
  <si>
    <t>653******390</t>
  </si>
  <si>
    <t>62282*********021X</t>
  </si>
  <si>
    <t>库尔班江·苏皮</t>
  </si>
  <si>
    <t>65312*********0931</t>
  </si>
  <si>
    <t>热依汗姑·吾甫尔</t>
  </si>
  <si>
    <t>65312*********1065</t>
  </si>
  <si>
    <t>热西旦·阿布都艾尼</t>
  </si>
  <si>
    <t>张素芬</t>
  </si>
  <si>
    <t>51102*********1963</t>
  </si>
  <si>
    <t>古再丽努尔·阿卜杜克热木</t>
  </si>
  <si>
    <t>苏来曼·努尔麦麦提</t>
  </si>
  <si>
    <t>653******114</t>
  </si>
  <si>
    <t>阿不都艾尼·阿木提</t>
  </si>
  <si>
    <t>布海加尔·麦提图拉</t>
  </si>
  <si>
    <t>65312*********2928</t>
  </si>
  <si>
    <t>653******8072</t>
  </si>
  <si>
    <t>吾尔妮萨·吐尔迪</t>
  </si>
  <si>
    <t>65312*********2628</t>
  </si>
  <si>
    <t>茹仙姑·阿不都热合曼</t>
  </si>
  <si>
    <t>65310*********0102</t>
  </si>
  <si>
    <t>麦尔哈巴·托合提</t>
  </si>
  <si>
    <t>布左拉·阿布都外力</t>
  </si>
  <si>
    <t>莱孜乃·吾拉木麦麦提</t>
  </si>
  <si>
    <t>阿依古丽·吐拉买提</t>
  </si>
  <si>
    <t>迪力努尔·伊拉木</t>
  </si>
  <si>
    <t>65312*********006X</t>
  </si>
  <si>
    <t>653******778</t>
  </si>
  <si>
    <t>阿迪来木·阿布都赛麦提</t>
  </si>
  <si>
    <t>65312*********0424</t>
  </si>
  <si>
    <t>653******451</t>
  </si>
  <si>
    <t>尼加提·库尔班</t>
  </si>
  <si>
    <t>653******7382</t>
  </si>
  <si>
    <t>穆耶赛尔·喀日</t>
  </si>
  <si>
    <t>65312*********0668</t>
  </si>
  <si>
    <t>米娜瓦尔·阿布力米提</t>
  </si>
  <si>
    <t>653******925</t>
  </si>
  <si>
    <t>阿布都吾甫·阿巴白克日</t>
  </si>
  <si>
    <t>653******140</t>
  </si>
  <si>
    <t>阿丽耶·努尔买买提</t>
  </si>
  <si>
    <t>653******4270</t>
  </si>
  <si>
    <t>闫立芳</t>
  </si>
  <si>
    <t>62052*********3743</t>
  </si>
  <si>
    <t>努尔帕夏·努尔麦麦提</t>
  </si>
  <si>
    <t>653******553</t>
  </si>
  <si>
    <t>热阿提古丽·塔西巴依</t>
  </si>
  <si>
    <t>65302*********3229</t>
  </si>
  <si>
    <t>阿布都克尤木江·麦麦提</t>
  </si>
  <si>
    <t>吾尼吉木·阿布都克里木</t>
  </si>
  <si>
    <t>努尔比亚·阿布都外力</t>
  </si>
  <si>
    <t>米热阿依·吐尔逊</t>
  </si>
  <si>
    <t>314******0</t>
  </si>
  <si>
    <t>杨伊菲</t>
  </si>
  <si>
    <t>63010*********0447</t>
  </si>
  <si>
    <t>311******99</t>
  </si>
  <si>
    <t>赵润清</t>
  </si>
  <si>
    <t>杨爱玲</t>
  </si>
  <si>
    <t>65900*********5929</t>
  </si>
  <si>
    <t>314******22</t>
  </si>
  <si>
    <t>陶晓娟</t>
  </si>
  <si>
    <t>314******7</t>
  </si>
  <si>
    <t>帕提古丽·麦麦提吐逊</t>
  </si>
  <si>
    <t>韩瑜</t>
  </si>
  <si>
    <t>314******2</t>
  </si>
  <si>
    <t>再娜甫古丽·吾布扎日</t>
  </si>
  <si>
    <t>314******4</t>
  </si>
  <si>
    <t>阿斯亚·买合木提</t>
  </si>
  <si>
    <t>郑淑娟</t>
  </si>
  <si>
    <t>62232*********7442</t>
  </si>
  <si>
    <r>
      <t>阿依帕夏</t>
    </r>
    <r>
      <rPr>
        <sz val="16"/>
        <rFont val="Arial"/>
        <charset val="0"/>
      </rPr>
      <t>·</t>
    </r>
    <r>
      <rPr>
        <sz val="16"/>
        <rFont val="宋体"/>
        <charset val="134"/>
      </rPr>
      <t>阿布都吾甫尔</t>
    </r>
  </si>
  <si>
    <t>祖丽皮亚穆·吐琼</t>
  </si>
  <si>
    <t>109******</t>
  </si>
  <si>
    <t>热孜万古力·麦合木提</t>
  </si>
  <si>
    <t>311******43</t>
  </si>
  <si>
    <t>阿尔孜姑力·库来西</t>
  </si>
  <si>
    <t>65312*********2607</t>
  </si>
  <si>
    <t>112******</t>
  </si>
  <si>
    <t>麦迪乃姆·伊米提喀日</t>
  </si>
  <si>
    <t>65312*********0368</t>
  </si>
  <si>
    <t>阿丽米热·苏力旦</t>
  </si>
  <si>
    <t>65312*********2140</t>
  </si>
  <si>
    <t>311******82</t>
  </si>
  <si>
    <t>麦布拜·玉素甫</t>
  </si>
  <si>
    <t>李定宙</t>
  </si>
  <si>
    <t>65232*********0917</t>
  </si>
  <si>
    <t>蒋岳锋</t>
  </si>
  <si>
    <t>62262*********7214</t>
  </si>
  <si>
    <t>阿依加马力·阿西木</t>
  </si>
  <si>
    <t>314******9</t>
  </si>
  <si>
    <r>
      <t>热沙来提</t>
    </r>
    <r>
      <rPr>
        <sz val="16"/>
        <rFont val="Arial"/>
        <charset val="0"/>
      </rPr>
      <t>·</t>
    </r>
    <r>
      <rPr>
        <sz val="16"/>
        <rFont val="宋体"/>
        <charset val="134"/>
      </rPr>
      <t>毛拉托乎提</t>
    </r>
  </si>
  <si>
    <t>65292*********5225</t>
  </si>
  <si>
    <t>魏丹妮</t>
  </si>
  <si>
    <t>62222*********366X</t>
  </si>
  <si>
    <t>顾延祖</t>
  </si>
  <si>
    <t>62232*********3736</t>
  </si>
  <si>
    <t>王学俊</t>
  </si>
  <si>
    <t>34128*********1814</t>
  </si>
  <si>
    <t>41302*********5896</t>
  </si>
  <si>
    <t>311******66</t>
  </si>
  <si>
    <t>李浩</t>
  </si>
  <si>
    <t>62210*********3030</t>
  </si>
  <si>
    <t>古丽米热·买买提艾力</t>
  </si>
  <si>
    <t>65310*********1244</t>
  </si>
  <si>
    <t>游金发</t>
  </si>
  <si>
    <t>35032*********6012</t>
  </si>
  <si>
    <t>化兵</t>
  </si>
  <si>
    <t>41132*********7797</t>
  </si>
  <si>
    <t>阿瓦古丽·阿卜杜克热木</t>
  </si>
  <si>
    <t>买日也木古·吾甫</t>
  </si>
  <si>
    <t>黄金昌</t>
  </si>
  <si>
    <t>35032*********6017</t>
  </si>
  <si>
    <t>如仙古·阿比孜</t>
  </si>
  <si>
    <t>65310*********0824</t>
  </si>
  <si>
    <t>111******</t>
  </si>
  <si>
    <t>麦合甫再·麦麦提</t>
  </si>
  <si>
    <t>65310*********0846</t>
  </si>
  <si>
    <t>苏梅姐</t>
  </si>
  <si>
    <t>35032*********6047</t>
  </si>
  <si>
    <t>张洁</t>
  </si>
  <si>
    <t>65312*********0049</t>
  </si>
  <si>
    <t>布阿依夏穆·肉孜</t>
  </si>
  <si>
    <t>65312*********1728</t>
  </si>
  <si>
    <t>杨金凤</t>
  </si>
  <si>
    <t>41022*********5105</t>
  </si>
  <si>
    <t>311******20</t>
  </si>
  <si>
    <t>古丽美合日·艾尔肯</t>
  </si>
  <si>
    <t>65312*********0563</t>
  </si>
  <si>
    <t>113******</t>
  </si>
  <si>
    <r>
      <t>阿依提拉</t>
    </r>
    <r>
      <rPr>
        <sz val="16"/>
        <rFont val="Arial"/>
        <charset val="0"/>
      </rPr>
      <t>·</t>
    </r>
    <r>
      <rPr>
        <sz val="16"/>
        <rFont val="宋体"/>
        <charset val="134"/>
      </rPr>
      <t>艾拜都拉</t>
    </r>
  </si>
  <si>
    <t>哈尼克孜·吾拉木</t>
  </si>
  <si>
    <t>岳玲</t>
  </si>
  <si>
    <t>65280*********2243</t>
  </si>
  <si>
    <t>510******2</t>
  </si>
  <si>
    <t>房朝阳</t>
  </si>
  <si>
    <t>41022*********5230</t>
  </si>
  <si>
    <t>325******0</t>
  </si>
  <si>
    <t>乌拉木江·艾力哈木</t>
  </si>
  <si>
    <t>65282*********0016</t>
  </si>
  <si>
    <t>283******2</t>
  </si>
  <si>
    <t>木沙·克热木</t>
  </si>
  <si>
    <t>65280*********6115</t>
  </si>
  <si>
    <t>伊巴代提·艾散</t>
  </si>
  <si>
    <t>511******1</t>
  </si>
  <si>
    <t>马卫红</t>
  </si>
  <si>
    <t>65280*********1665</t>
  </si>
  <si>
    <t>283******9</t>
  </si>
  <si>
    <t>毛斌</t>
  </si>
  <si>
    <t>65282*********2630</t>
  </si>
  <si>
    <t>283******4</t>
  </si>
  <si>
    <t>玛日耶姆古丽·阿布都热西提</t>
  </si>
  <si>
    <t>65312*********0867</t>
  </si>
  <si>
    <t>热伊拉·艾海提</t>
  </si>
  <si>
    <t>65312*********0402</t>
  </si>
  <si>
    <t>653******2090345</t>
  </si>
  <si>
    <t>布阿吉然木·艾海提</t>
  </si>
  <si>
    <t>65292*********3726</t>
  </si>
  <si>
    <t>阿卜杜热伊木·喀迪尔</t>
  </si>
  <si>
    <t>65312*********0817</t>
  </si>
  <si>
    <t>653******951</t>
  </si>
  <si>
    <t>美仁姑·亚生</t>
  </si>
  <si>
    <t>阿斯耶木·阿不都热西提</t>
  </si>
  <si>
    <t>65310*********4885</t>
  </si>
  <si>
    <t>热比亚姆·马尼苏</t>
  </si>
  <si>
    <t>65010*********0025</t>
  </si>
  <si>
    <t>克齐古丽·卡迪尔</t>
  </si>
  <si>
    <t>阿依努尔·阿不力米提</t>
  </si>
  <si>
    <t>653******738</t>
  </si>
  <si>
    <t>艾比布拉·木合塔尔</t>
  </si>
  <si>
    <t>650******048</t>
  </si>
  <si>
    <t>约赛尹·艾力</t>
  </si>
  <si>
    <t>653******547</t>
  </si>
  <si>
    <t>图马日斯·阿力木</t>
  </si>
  <si>
    <t>66531*********40540</t>
  </si>
  <si>
    <t>周春梅</t>
  </si>
  <si>
    <t>65900*********482X</t>
  </si>
  <si>
    <t>卡米力江·夏克尔</t>
  </si>
  <si>
    <t>库尔班江·吾拉木</t>
  </si>
  <si>
    <t>65310*********0054</t>
  </si>
  <si>
    <t>麦麦提艾力·艾海提</t>
  </si>
  <si>
    <t>65312*********1411</t>
  </si>
  <si>
    <t>653******844</t>
  </si>
  <si>
    <t>季秋丽</t>
  </si>
  <si>
    <t>65400*********4526</t>
  </si>
  <si>
    <t>何秀梅</t>
  </si>
  <si>
    <t>65420*********0025</t>
  </si>
  <si>
    <t>赵涛</t>
  </si>
  <si>
    <t>51292*********1150</t>
  </si>
  <si>
    <t>653******2339</t>
  </si>
  <si>
    <t>沈娜</t>
  </si>
  <si>
    <t>65272*********2526</t>
  </si>
  <si>
    <t>652******950</t>
  </si>
  <si>
    <t>达毛拉·依马木艾山</t>
  </si>
  <si>
    <t>阿卜杜拉·喀迪尔</t>
  </si>
  <si>
    <t>65310*********4038</t>
  </si>
  <si>
    <t>653******8949</t>
  </si>
  <si>
    <t>米娜玩·热依木江</t>
  </si>
  <si>
    <t>653******157</t>
  </si>
  <si>
    <t>程吉成</t>
  </si>
  <si>
    <t>65312*********2234</t>
  </si>
  <si>
    <t>艾克白尔·艾海提</t>
  </si>
  <si>
    <t>65312*********0339</t>
  </si>
  <si>
    <t>653******3828</t>
  </si>
  <si>
    <t>古丽阿扎提·艾力</t>
  </si>
  <si>
    <t>65312*********0940</t>
  </si>
  <si>
    <t>龙英华</t>
  </si>
  <si>
    <t>62210*********0737</t>
  </si>
  <si>
    <t>米仁萨古丽·吾舒尔</t>
  </si>
  <si>
    <t>65312*********1286</t>
  </si>
  <si>
    <t>高云瑞</t>
  </si>
  <si>
    <t>41282*********0984</t>
  </si>
  <si>
    <t>阿依祖合拉·吐达吉</t>
  </si>
  <si>
    <t>宋婷婷</t>
  </si>
  <si>
    <t>41162*********7464</t>
  </si>
  <si>
    <t>653******3988</t>
  </si>
  <si>
    <t>努尔比耶·麦麦提斯迪克</t>
  </si>
  <si>
    <t>65310*********7226</t>
  </si>
  <si>
    <t>653******1049</t>
  </si>
  <si>
    <t>努尔斯曼古
丽·麦木提力</t>
  </si>
  <si>
    <t>曹素花</t>
  </si>
  <si>
    <t>41142*********7141</t>
  </si>
  <si>
    <t>653******9511</t>
  </si>
  <si>
    <t>汪修云</t>
  </si>
  <si>
    <t>34082*********142X</t>
  </si>
  <si>
    <t>库尔班·伊敏</t>
  </si>
  <si>
    <t>65312*********2978</t>
  </si>
  <si>
    <t>梁伟伟</t>
  </si>
  <si>
    <t>41272*********8644</t>
  </si>
  <si>
    <t>650******533</t>
  </si>
  <si>
    <t>再努尔·米散</t>
  </si>
  <si>
    <t>65312*********6221</t>
  </si>
  <si>
    <t>650******684</t>
  </si>
  <si>
    <t>李丽华</t>
  </si>
  <si>
    <t>65400*********4521</t>
  </si>
  <si>
    <t>650******170</t>
  </si>
  <si>
    <t>王良宇</t>
  </si>
  <si>
    <t>65010*********2215</t>
  </si>
  <si>
    <t>652******453</t>
  </si>
  <si>
    <t>杨兰</t>
  </si>
  <si>
    <t>51092*********6006</t>
  </si>
  <si>
    <t>653******8233</t>
  </si>
  <si>
    <t>陈俊杰</t>
  </si>
  <si>
    <t>43102*********0839</t>
  </si>
  <si>
    <t>653******3939</t>
  </si>
  <si>
    <t>吴非</t>
  </si>
  <si>
    <t>51200*********5559</t>
  </si>
  <si>
    <t>布祖拉姑丽·艾山</t>
  </si>
  <si>
    <t>65310*********5688</t>
  </si>
  <si>
    <t>阿吉姑丽·卡热</t>
  </si>
  <si>
    <t>孙静</t>
  </si>
  <si>
    <t>65422*********1420</t>
  </si>
  <si>
    <t>653******2530</t>
  </si>
  <si>
    <t>伊再提古丽·图尔荪</t>
  </si>
  <si>
    <t>古丽切克热·库尔班</t>
  </si>
  <si>
    <t>650******160</t>
  </si>
  <si>
    <t>米叶赛尔·库尔班</t>
  </si>
  <si>
    <t>653******720</t>
  </si>
  <si>
    <t>热依汉古丽·阿卜杜热依木</t>
  </si>
  <si>
    <t>65312*********296X</t>
  </si>
  <si>
    <t>阿依姑再丽·穆沙</t>
  </si>
  <si>
    <t>65312*********3528</t>
  </si>
  <si>
    <t>阿依吐尔逊·库尔班</t>
  </si>
  <si>
    <t>热孜亚·买买提吐尔逊</t>
  </si>
  <si>
    <t>努尔斯曼·阿卜杜热西提</t>
  </si>
  <si>
    <t>努尔比亚穆·马苏尔</t>
  </si>
  <si>
    <t>65312*********3845</t>
  </si>
  <si>
    <t>麦麦提江·阿卜杜热合曼</t>
  </si>
  <si>
    <t>65312*********3856</t>
  </si>
  <si>
    <t>吾布力·拜克热</t>
  </si>
  <si>
    <t>65312*********3510</t>
  </si>
  <si>
    <t>亚克甫·尼亚孜</t>
  </si>
  <si>
    <t>赵玉娇</t>
  </si>
  <si>
    <t>653******025</t>
  </si>
  <si>
    <t>罗帅</t>
  </si>
  <si>
    <t>52272*********1811</t>
  </si>
  <si>
    <t>乔双红</t>
  </si>
  <si>
    <t>62272*********2447</t>
  </si>
  <si>
    <t>653******5960</t>
  </si>
  <si>
    <t>高琳</t>
  </si>
  <si>
    <t>65312*********2228</t>
  </si>
  <si>
    <t>652******022</t>
  </si>
  <si>
    <t>梁泽伟</t>
  </si>
  <si>
    <t>62232*********6796</t>
  </si>
  <si>
    <t>653******5935</t>
  </si>
  <si>
    <t>马中珍</t>
  </si>
  <si>
    <t>62232*********6528</t>
  </si>
  <si>
    <t>王雪</t>
  </si>
  <si>
    <t>62270*********3243</t>
  </si>
  <si>
    <t>653******602</t>
  </si>
  <si>
    <t>王炅</t>
  </si>
  <si>
    <t>41102*********855X</t>
  </si>
  <si>
    <t>653******6239</t>
  </si>
  <si>
    <t>张晓虹</t>
  </si>
  <si>
    <t>62230*********8102</t>
  </si>
  <si>
    <t>653******3026</t>
  </si>
  <si>
    <t>陈志华</t>
  </si>
  <si>
    <t>61232*********2111</t>
  </si>
  <si>
    <t>653******2942</t>
  </si>
  <si>
    <t>隆金利</t>
  </si>
  <si>
    <t>62232*********6829</t>
  </si>
  <si>
    <t>653******370</t>
  </si>
  <si>
    <t>张朝阳</t>
  </si>
  <si>
    <t>51132*********186X</t>
  </si>
  <si>
    <t>653******5999</t>
  </si>
  <si>
    <t>俞玲玲</t>
  </si>
  <si>
    <t>62232*********0524</t>
  </si>
  <si>
    <t>653******4057</t>
  </si>
  <si>
    <t>张建新</t>
  </si>
  <si>
    <t>65310*********2854</t>
  </si>
  <si>
    <t>653******093</t>
  </si>
  <si>
    <t>陈锐</t>
  </si>
  <si>
    <t>65312*********0242</t>
  </si>
  <si>
    <t>孙晓霞</t>
  </si>
  <si>
    <t>62300*********1526</t>
  </si>
  <si>
    <t>653******741</t>
  </si>
  <si>
    <t>陈伍芳</t>
  </si>
  <si>
    <t>62232*********6166</t>
  </si>
  <si>
    <t>650******357</t>
  </si>
  <si>
    <t>魏宝谏</t>
  </si>
  <si>
    <t>37032*********1019</t>
  </si>
  <si>
    <t>653******8291</t>
  </si>
  <si>
    <t>34122*********6748</t>
  </si>
  <si>
    <t>努尔艾力·努尔麦麦提</t>
  </si>
  <si>
    <t>65312*********0216</t>
  </si>
  <si>
    <t>653******1019</t>
  </si>
  <si>
    <t>茹柯耶·芒苏尔</t>
  </si>
  <si>
    <t>65312*********352X</t>
  </si>
  <si>
    <t>洪树武</t>
  </si>
  <si>
    <t>62232*********1814</t>
  </si>
  <si>
    <t>650******745</t>
  </si>
  <si>
    <t>董生旭</t>
  </si>
  <si>
    <t>62232*********0512</t>
  </si>
  <si>
    <t>653******655</t>
  </si>
  <si>
    <t>李双铭</t>
  </si>
  <si>
    <t>42032*********0636</t>
  </si>
  <si>
    <t>653******7442</t>
  </si>
  <si>
    <t>刘喜红</t>
  </si>
  <si>
    <t>62242*********0069</t>
  </si>
  <si>
    <t>653******9255</t>
  </si>
  <si>
    <t>徐建秀</t>
  </si>
  <si>
    <t>方保东</t>
  </si>
  <si>
    <t>帕夏合尼穆·艾力</t>
  </si>
  <si>
    <t>袁康</t>
  </si>
  <si>
    <t>65312*********1697</t>
  </si>
  <si>
    <t>徐鹦</t>
  </si>
  <si>
    <t xml:space="preserve">65232*********382X </t>
  </si>
  <si>
    <t>李秋丽</t>
  </si>
  <si>
    <t>65312*********4427</t>
  </si>
  <si>
    <t>蒲瑜</t>
  </si>
  <si>
    <t>卡的里亚·艾尼瓦尔</t>
  </si>
  <si>
    <t>653******9316</t>
  </si>
  <si>
    <t>克丽比努尔·买买色依提</t>
  </si>
  <si>
    <t>65312*********2324</t>
  </si>
  <si>
    <t>653******9934</t>
  </si>
  <si>
    <t xml:space="preserve"> 依马木艾山·依拉木</t>
  </si>
  <si>
    <t>65310*********1217</t>
  </si>
  <si>
    <t>刘云贵</t>
  </si>
  <si>
    <t>艾克拜尔·麦麦提</t>
  </si>
  <si>
    <t>653******414、652832610543、65111075927</t>
  </si>
  <si>
    <t>陈翔</t>
  </si>
  <si>
    <t>65900*********4818</t>
  </si>
  <si>
    <t>向秀明</t>
  </si>
  <si>
    <t>51112*********2112</t>
  </si>
  <si>
    <t>653******775</t>
  </si>
  <si>
    <t>李庆</t>
  </si>
  <si>
    <t>41132*********6170</t>
  </si>
  <si>
    <t>冯玉玲</t>
  </si>
  <si>
    <t>41152*********3524</t>
  </si>
  <si>
    <t>努尔阿米娜·库尔班</t>
  </si>
  <si>
    <t>65310*********4823</t>
  </si>
  <si>
    <t>布格孜麦姑·麦麦提沙吾提</t>
  </si>
  <si>
    <t>帕尔哈提·艾买提</t>
  </si>
  <si>
    <t>65310*********3213</t>
  </si>
  <si>
    <t>徐学</t>
  </si>
  <si>
    <t>65310*********2837</t>
  </si>
  <si>
    <t>653******249</t>
  </si>
  <si>
    <t>苏彦红</t>
  </si>
  <si>
    <t>41102*********162X</t>
  </si>
  <si>
    <t>653******748</t>
  </si>
  <si>
    <t>帕提古丽·热孜克</t>
  </si>
  <si>
    <t>65312*********554X</t>
  </si>
  <si>
    <t>李刚刚</t>
  </si>
  <si>
    <t>62272*********803X</t>
  </si>
  <si>
    <t>海丽其姑丽·阿巴拜克热</t>
  </si>
  <si>
    <t>艾萨江·尤力瓦斯</t>
  </si>
  <si>
    <t>姑丽巴努米·艾山</t>
  </si>
  <si>
    <t>65312*********0605</t>
  </si>
  <si>
    <t>653******109</t>
  </si>
  <si>
    <t>古丽米热·艾买提</t>
  </si>
  <si>
    <t>再乃甫·沙迪克</t>
  </si>
  <si>
    <t>653******380</t>
  </si>
  <si>
    <t>买买提·艾克拜尔</t>
  </si>
  <si>
    <t>65310*********2414</t>
  </si>
  <si>
    <t>阿依图尔荪·艾尼</t>
  </si>
  <si>
    <t>65312*********2960</t>
  </si>
  <si>
    <t>阿布都拉·沙布尔</t>
  </si>
  <si>
    <t>65310*********2836</t>
  </si>
  <si>
    <t>656******292</t>
  </si>
  <si>
    <t>麦尔旦·吾拉依木</t>
  </si>
  <si>
    <t>65302*********0819</t>
  </si>
  <si>
    <t>653******0422</t>
  </si>
  <si>
    <t>玛热亚·吐尔洪</t>
  </si>
  <si>
    <t>65312*********2943</t>
  </si>
  <si>
    <t>严军</t>
  </si>
  <si>
    <t>迪力努尔·努尔麦麦提</t>
  </si>
  <si>
    <t>65310*********5228</t>
  </si>
  <si>
    <t>阿依加马力·阿布都卡的尔</t>
  </si>
  <si>
    <t>653******164</t>
  </si>
  <si>
    <t>佘妹仔</t>
  </si>
  <si>
    <t>35030*********0322</t>
  </si>
  <si>
    <t>阿地力·艾麦尔</t>
  </si>
  <si>
    <t>65312*********0696</t>
  </si>
  <si>
    <t>帕提姑·赛买提</t>
  </si>
  <si>
    <t>65312*********1107</t>
  </si>
  <si>
    <t>伍泽建</t>
  </si>
  <si>
    <t>61243*********1215</t>
  </si>
  <si>
    <t>656******967</t>
  </si>
  <si>
    <t>祖丽皮亚·库尔班江</t>
  </si>
  <si>
    <t>张珍珍</t>
  </si>
  <si>
    <t>62220*********6043</t>
  </si>
  <si>
    <t>653******4449</t>
  </si>
  <si>
    <t>阿依则姆古丽·约麦尔</t>
  </si>
  <si>
    <t>65312*********3928</t>
  </si>
  <si>
    <t>李艳红</t>
  </si>
  <si>
    <t>41272*********5024</t>
  </si>
  <si>
    <t>653******658</t>
  </si>
  <si>
    <t>阿布都外力·海里力</t>
  </si>
  <si>
    <t>65312*********045X</t>
  </si>
  <si>
    <t>阿卜杜热依木·苏力坦</t>
  </si>
  <si>
    <t>65312*********093X</t>
  </si>
  <si>
    <t>阿尤普·热合曼</t>
  </si>
  <si>
    <t>艾力牙尔江·艾力哈尔江</t>
  </si>
  <si>
    <t>653******415</t>
  </si>
  <si>
    <t>帕合尔加汗·帕尔哈提</t>
  </si>
  <si>
    <t>653******634</t>
  </si>
  <si>
    <t>王文斌</t>
  </si>
  <si>
    <t>汪欢欢</t>
  </si>
  <si>
    <t>32072*********4220</t>
  </si>
  <si>
    <t>麦麦提艾力·艾合麦提</t>
  </si>
  <si>
    <t>65312*********0915</t>
  </si>
  <si>
    <t>布玛里亚木·依米提</t>
  </si>
  <si>
    <t>653******728</t>
  </si>
  <si>
    <t>排日海·吐拉洪</t>
  </si>
  <si>
    <t>653******5313</t>
  </si>
  <si>
    <t>海妮萨古丽·如则</t>
  </si>
  <si>
    <t>林婷婷</t>
  </si>
  <si>
    <t>51200*********4862</t>
  </si>
  <si>
    <t>徐地冬</t>
  </si>
  <si>
    <t>51302*********6135</t>
  </si>
  <si>
    <t>653******9122</t>
  </si>
  <si>
    <t>吴玲</t>
  </si>
  <si>
    <t>51102*********7962</t>
  </si>
  <si>
    <t>亚森江·麦麦提</t>
  </si>
  <si>
    <t>65312*********2617</t>
  </si>
  <si>
    <t>米热尼沙姑丽·居麦</t>
  </si>
  <si>
    <t>65312*********0367</t>
  </si>
  <si>
    <t>阿不都外力·斯拉木</t>
  </si>
  <si>
    <t>65310*********4477</t>
  </si>
  <si>
    <t>努尔比耶·萨伍尔</t>
  </si>
  <si>
    <t>65312*********3943</t>
  </si>
  <si>
    <t>伊尔潘·如则</t>
  </si>
  <si>
    <t>唐  军</t>
  </si>
  <si>
    <t>65312*********1778</t>
  </si>
  <si>
    <t>653******824</t>
  </si>
  <si>
    <t>马勤</t>
  </si>
  <si>
    <t>65280*********3722</t>
  </si>
  <si>
    <t>653******817</t>
  </si>
  <si>
    <t xml:space="preserve">阿不都艾则孜·热依木 </t>
  </si>
  <si>
    <t>徐灵</t>
  </si>
  <si>
    <t>50023*********1543</t>
  </si>
  <si>
    <t>653******218</t>
  </si>
  <si>
    <t>迪丽努尔·阿不都赛买提</t>
  </si>
  <si>
    <t>65312*********3375</t>
  </si>
  <si>
    <t>孙彦林</t>
  </si>
  <si>
    <t>61032*********6812</t>
  </si>
  <si>
    <t>孙启彪</t>
  </si>
  <si>
    <t>41072*********2012</t>
  </si>
  <si>
    <t>阿不都海里·加帕尔</t>
  </si>
  <si>
    <t>653******4252</t>
  </si>
  <si>
    <t>潘婷</t>
  </si>
  <si>
    <t>许珍珍</t>
  </si>
  <si>
    <t>41232*********2022</t>
  </si>
  <si>
    <t>祖热姑丽·阿布都外力</t>
  </si>
  <si>
    <t>姑丽娜尔·米吉提</t>
  </si>
  <si>
    <t>宋帅龙</t>
  </si>
  <si>
    <t>41022*********2513</t>
  </si>
  <si>
    <t>653******1812</t>
  </si>
  <si>
    <t>王健桥</t>
  </si>
  <si>
    <t>32108*********6311</t>
  </si>
  <si>
    <t>653******1787</t>
  </si>
  <si>
    <t>沙迪克江·塞来</t>
  </si>
  <si>
    <t>阿卜杜外力江·艾麦提</t>
  </si>
  <si>
    <t>65310*********7611</t>
  </si>
  <si>
    <t>姑丽米热·帕尔哈提</t>
  </si>
  <si>
    <t>古力帕力旦·努尔买买提</t>
  </si>
  <si>
    <t>65310*********1643</t>
  </si>
  <si>
    <t>海提日古丽·图尔荪</t>
  </si>
  <si>
    <t>65312*********1128</t>
  </si>
  <si>
    <t>何孝丽</t>
  </si>
  <si>
    <t>62242*********2525</t>
  </si>
  <si>
    <t>李纪红</t>
  </si>
  <si>
    <t>41272*********5023</t>
  </si>
  <si>
    <t>彭迎</t>
  </si>
  <si>
    <t>43062*********5424</t>
  </si>
  <si>
    <t>659******703</t>
  </si>
  <si>
    <t>庹兴林</t>
  </si>
  <si>
    <t>65312*********1799</t>
  </si>
  <si>
    <t>653******9088</t>
  </si>
  <si>
    <t>约日尼萨古丽·吾布力</t>
  </si>
  <si>
    <t>65312*********1646</t>
  </si>
  <si>
    <t>郑洪洪</t>
  </si>
  <si>
    <t>曹璐</t>
  </si>
  <si>
    <t>65312*********1876</t>
  </si>
  <si>
    <t>653******7572</t>
  </si>
  <si>
    <t>陈新川</t>
  </si>
  <si>
    <t>65313*********0954</t>
  </si>
  <si>
    <t>阿丽亚·阿布都如素力</t>
  </si>
  <si>
    <t>653******0993</t>
  </si>
  <si>
    <t>王允泽</t>
  </si>
  <si>
    <t>61012*********3537</t>
  </si>
  <si>
    <t>653******9367</t>
  </si>
  <si>
    <t>赵鑫</t>
  </si>
  <si>
    <t>61042*********4796</t>
  </si>
  <si>
    <t>656******574</t>
  </si>
  <si>
    <t>郭文康</t>
  </si>
  <si>
    <t>41272*********5158</t>
  </si>
  <si>
    <t>653******8829</t>
  </si>
  <si>
    <t>刘志珑</t>
  </si>
  <si>
    <t>65312*********3313</t>
  </si>
  <si>
    <t>图尔荪喀日·托合提</t>
  </si>
  <si>
    <t>65312*********2952</t>
  </si>
  <si>
    <t>买尔旦江·麦麦提吐尔逊</t>
  </si>
  <si>
    <t>阿卜力克木·凯依斯尔</t>
  </si>
  <si>
    <t>65312*********0636</t>
  </si>
  <si>
    <t>张相儒</t>
  </si>
  <si>
    <t>65310*********1237</t>
  </si>
  <si>
    <t>653******7169</t>
  </si>
  <si>
    <t>米也斯尔·艾尼瓦尔</t>
  </si>
  <si>
    <t>阿卜杜玉素普·买买吐尔松</t>
  </si>
  <si>
    <t>65310*********4459</t>
  </si>
  <si>
    <t>653******1814</t>
  </si>
  <si>
    <t>祖拜达·库尔班</t>
  </si>
  <si>
    <t>650******5346</t>
  </si>
  <si>
    <t>周燕</t>
  </si>
  <si>
    <t>65312*********1525</t>
  </si>
  <si>
    <t>曹雪军</t>
  </si>
  <si>
    <t>65312*********3513</t>
  </si>
  <si>
    <t>653******002</t>
  </si>
  <si>
    <t>伊力亚斯江·巴图尔</t>
  </si>
  <si>
    <t>65312*********0338</t>
  </si>
  <si>
    <t>653******414</t>
  </si>
  <si>
    <t>65310*********4488</t>
  </si>
  <si>
    <t>布阿依谢姆.艾散</t>
  </si>
  <si>
    <t>夏依旦·麦麦提阿吉</t>
  </si>
  <si>
    <t xml:space="preserve">孙芳玲  </t>
  </si>
  <si>
    <t>61032*********6840</t>
  </si>
  <si>
    <t>653******815</t>
  </si>
  <si>
    <t>依力亚尔·米尔艾合麦提</t>
  </si>
  <si>
    <t>65310*********0039</t>
  </si>
  <si>
    <t>653******0903</t>
  </si>
  <si>
    <t>曾春华</t>
  </si>
  <si>
    <t>45092*********4041</t>
  </si>
  <si>
    <t>653******139</t>
  </si>
  <si>
    <t>杜鹏</t>
  </si>
  <si>
    <t>65290*********0414</t>
  </si>
  <si>
    <t>652******539</t>
  </si>
  <si>
    <t>艾再提艾力·艾则孜</t>
  </si>
  <si>
    <t>65312*********2672</t>
  </si>
  <si>
    <t>刘倩文</t>
  </si>
  <si>
    <t>41142*********2427</t>
  </si>
  <si>
    <t>652******641</t>
  </si>
  <si>
    <t>热则耶·艾力</t>
  </si>
  <si>
    <t>卡迪也尔·多里昆</t>
  </si>
  <si>
    <t>解亚亚</t>
  </si>
  <si>
    <t>41142*********665X</t>
  </si>
  <si>
    <t>热依拉 ·艾热提</t>
  </si>
  <si>
    <t>阿吉合妮穆·肉苏力</t>
  </si>
  <si>
    <t>65312*********2968</t>
  </si>
  <si>
    <t>杨海明</t>
  </si>
  <si>
    <t>62052*********2593</t>
  </si>
  <si>
    <t>653******084</t>
  </si>
  <si>
    <t>米丽凯木·艾萨</t>
  </si>
  <si>
    <t>于苏音·牙库甫</t>
  </si>
  <si>
    <t>65312*********381X</t>
  </si>
  <si>
    <t>斯坎代尔.艾麦江</t>
  </si>
  <si>
    <t>653******095</t>
  </si>
  <si>
    <t>安外尔·艾科拜尔</t>
  </si>
  <si>
    <t>65312*********007X</t>
  </si>
  <si>
    <t>开萨尔江·吐逊</t>
  </si>
  <si>
    <t>65310*********5231</t>
  </si>
  <si>
    <t>杨佰洲</t>
  </si>
  <si>
    <t>65422*********1519</t>
  </si>
  <si>
    <t>653******7525</t>
  </si>
  <si>
    <t>陈盼娣</t>
  </si>
  <si>
    <t>41022*********0522</t>
  </si>
  <si>
    <t>653******9404</t>
  </si>
  <si>
    <t>史长伟</t>
  </si>
  <si>
    <t>37292*********3614</t>
  </si>
  <si>
    <t>653******083</t>
  </si>
  <si>
    <t>刘金斌</t>
  </si>
  <si>
    <t>35082*********2587</t>
  </si>
  <si>
    <t>阿尔孜姑力·吐尔洪</t>
  </si>
  <si>
    <t>艾夏提·玉山</t>
  </si>
  <si>
    <t>65310*********4878</t>
  </si>
  <si>
    <t>653******2836</t>
  </si>
  <si>
    <t>努尔帕沙·艾海提</t>
  </si>
  <si>
    <t>65312*********1063</t>
  </si>
  <si>
    <t xml:space="preserve">孙旭东 </t>
  </si>
  <si>
    <t>51072*********2418</t>
  </si>
  <si>
    <t>653******484</t>
  </si>
  <si>
    <t>古再丽努尔·阿卜来提</t>
  </si>
  <si>
    <t>65312*********0324</t>
  </si>
  <si>
    <t>马学花</t>
  </si>
  <si>
    <t>64032*********3926</t>
  </si>
  <si>
    <t>653******6774</t>
  </si>
  <si>
    <r>
      <t>阿吉姑丽</t>
    </r>
    <r>
      <rPr>
        <sz val="16"/>
        <rFont val="MicrosoftYaHei"/>
        <charset val="0"/>
      </rPr>
      <t>·</t>
    </r>
    <r>
      <rPr>
        <sz val="16"/>
        <rFont val="宋体"/>
        <charset val="134"/>
      </rPr>
      <t>吾斯曼</t>
    </r>
  </si>
  <si>
    <t>653******6830</t>
  </si>
  <si>
    <t>阿卜杜许库尔·阿卜杜热西提</t>
  </si>
  <si>
    <t>65312*********2757</t>
  </si>
  <si>
    <t>郭彩霞</t>
  </si>
  <si>
    <t>41022*********6620</t>
  </si>
  <si>
    <t>653******6846</t>
  </si>
  <si>
    <t>伊力亚尔·艾尼瓦尔</t>
  </si>
  <si>
    <t>65312*********2459</t>
  </si>
  <si>
    <t>张俊美</t>
  </si>
  <si>
    <t>653******8843</t>
  </si>
  <si>
    <t>卡米力江·买买提克日木</t>
  </si>
  <si>
    <t>忙苏尔·卡斯穆</t>
  </si>
  <si>
    <t>崔佳佳</t>
  </si>
  <si>
    <t>14263*********0722</t>
  </si>
  <si>
    <t>656******323</t>
  </si>
  <si>
    <t>吴留东</t>
  </si>
  <si>
    <t>32032*********0230</t>
  </si>
  <si>
    <t>653******79</t>
  </si>
  <si>
    <t>杨小雪</t>
  </si>
  <si>
    <t>65422*********0628</t>
  </si>
  <si>
    <t>653******6812</t>
  </si>
  <si>
    <t>张建</t>
  </si>
  <si>
    <t>61243*********0414</t>
  </si>
  <si>
    <t>吐尔逊古力·赛买提</t>
  </si>
  <si>
    <t>刘超</t>
  </si>
  <si>
    <t>65900*********1631</t>
  </si>
  <si>
    <t>阿布都克依木·阿地力</t>
  </si>
  <si>
    <t>65312*********0433</t>
  </si>
  <si>
    <t>李菊红</t>
  </si>
  <si>
    <t>62230*********6766</t>
  </si>
  <si>
    <t>穆开热姆·艾散</t>
  </si>
  <si>
    <t>65312*********1724</t>
  </si>
  <si>
    <t>阿布都艾尼·阿布都外力</t>
  </si>
  <si>
    <t>653******4548</t>
  </si>
  <si>
    <t>努尔艾合麦提·亚森</t>
  </si>
  <si>
    <t>麦合木提江·阿里木</t>
  </si>
  <si>
    <t>阿斯耶·玉苏普喀迪尔</t>
  </si>
  <si>
    <t>65312*********284X</t>
  </si>
  <si>
    <t>653******4690</t>
  </si>
  <si>
    <t>古丽扎尔·玉素甫</t>
  </si>
  <si>
    <t>65310*********5226</t>
  </si>
  <si>
    <t>古丽米热·努尔麦麦提</t>
  </si>
  <si>
    <t>穆阿迪力·穆萨</t>
  </si>
  <si>
    <t>65312*********0535</t>
  </si>
  <si>
    <t>艾克拜尔·玉苏扑</t>
  </si>
  <si>
    <t>涂佳吉</t>
  </si>
  <si>
    <t>65312*********2275</t>
  </si>
  <si>
    <t>650******559</t>
  </si>
  <si>
    <t>努尔尼莎·阿布力米提</t>
  </si>
  <si>
    <t>65310*********0864</t>
  </si>
  <si>
    <t>653******115</t>
  </si>
  <si>
    <t>刘建中</t>
  </si>
  <si>
    <t>41152*********003X</t>
  </si>
  <si>
    <t>653******290</t>
  </si>
  <si>
    <t>阿布热依穆江·阿布都热依穆</t>
  </si>
  <si>
    <t>65312*********0412</t>
  </si>
  <si>
    <t>迪丽拜尔·艾力</t>
  </si>
  <si>
    <t>秦鑫</t>
  </si>
  <si>
    <t>61052*********4017</t>
  </si>
  <si>
    <t>郑晓娟</t>
  </si>
  <si>
    <t>51102*********6749</t>
  </si>
  <si>
    <t>653******2468</t>
  </si>
  <si>
    <t>阿达莱提·赛德尔</t>
  </si>
  <si>
    <t>艾尔帕提·阿不来提</t>
  </si>
  <si>
    <t>65310*********4412</t>
  </si>
  <si>
    <t>胡霞</t>
  </si>
  <si>
    <t>653******591</t>
  </si>
  <si>
    <t>李宣莹</t>
  </si>
  <si>
    <t>653******721</t>
  </si>
  <si>
    <t>梁秋霞</t>
  </si>
  <si>
    <t>65312*********1142</t>
  </si>
  <si>
    <t>廖哓燕</t>
  </si>
  <si>
    <t>马二跃</t>
  </si>
  <si>
    <t>42030*********2810</t>
  </si>
  <si>
    <t>653******233</t>
  </si>
  <si>
    <t>杨宝玉</t>
  </si>
  <si>
    <t>62012*********2135</t>
  </si>
  <si>
    <t>赵晓霞</t>
  </si>
  <si>
    <t>62230*********3722</t>
  </si>
  <si>
    <t>伊力哈木·艾力</t>
  </si>
  <si>
    <t>65312*********0014</t>
  </si>
  <si>
    <t>赵蓓蓓</t>
  </si>
  <si>
    <t>653******491</t>
  </si>
  <si>
    <t>努尔曼古丽·萨迪克</t>
  </si>
  <si>
    <t>65312*********2722</t>
  </si>
  <si>
    <t>阿不都外力·如则</t>
  </si>
  <si>
    <t>65312*********0897</t>
  </si>
  <si>
    <t>汪俊</t>
  </si>
  <si>
    <t>41302*********4224</t>
  </si>
  <si>
    <t>653******367</t>
  </si>
  <si>
    <t>艾科拜·图尔荪</t>
  </si>
  <si>
    <t>653******292</t>
  </si>
  <si>
    <t>刘金林</t>
  </si>
  <si>
    <t>51032*********4456</t>
  </si>
  <si>
    <t>吾拉伊木·玉苏</t>
  </si>
  <si>
    <t>65302*********0395</t>
  </si>
  <si>
    <t>653******38</t>
  </si>
  <si>
    <t>图尔迪古丽·吾舒尔</t>
  </si>
  <si>
    <t>阿地江·吾守尔</t>
  </si>
  <si>
    <t>来成飞</t>
  </si>
  <si>
    <t>65312*********4410</t>
  </si>
  <si>
    <t>阿卜杜喀迪尔·阿不都克日木</t>
  </si>
  <si>
    <t>阿卜力孜·艾力</t>
  </si>
  <si>
    <t>65312*********0019</t>
  </si>
  <si>
    <t>阿卜杜拉·图尔荪</t>
  </si>
  <si>
    <t>阿依努尔·吐尔逊</t>
  </si>
  <si>
    <t>65310*********4929</t>
  </si>
  <si>
    <t>653******7400</t>
  </si>
  <si>
    <t>阿卜杜艾拜·胡达拜地</t>
  </si>
  <si>
    <t>65310*********5633</t>
  </si>
  <si>
    <t>650******781</t>
  </si>
  <si>
    <t>李东</t>
  </si>
  <si>
    <t>65313*********1177</t>
  </si>
  <si>
    <t>653******704</t>
  </si>
  <si>
    <t>陈洪志</t>
  </si>
  <si>
    <t>653******723</t>
  </si>
  <si>
    <t>孔志刚</t>
  </si>
  <si>
    <t>36252*********0057</t>
  </si>
  <si>
    <t>653******0168</t>
  </si>
  <si>
    <t>阿丽屯古丽·图尔吉敏</t>
  </si>
  <si>
    <t>65312*********312X</t>
  </si>
  <si>
    <t>凯丽比努尔·如则</t>
  </si>
  <si>
    <t>65312*********0643</t>
  </si>
  <si>
    <t>阿不都外力·艾尔肯</t>
  </si>
  <si>
    <t>65310*********5637</t>
  </si>
  <si>
    <t>653******4846</t>
  </si>
  <si>
    <t>邓文杰</t>
  </si>
  <si>
    <t>653******587</t>
  </si>
  <si>
    <t>41132*********6161</t>
  </si>
  <si>
    <t>马静静</t>
  </si>
  <si>
    <t>41282*********4848</t>
  </si>
  <si>
    <t>653******7900</t>
  </si>
  <si>
    <t>祖丽菲亚穆·麦麦提</t>
  </si>
  <si>
    <t>麦尔卜·沙维提</t>
  </si>
  <si>
    <t>653******487</t>
  </si>
  <si>
    <t>米尔阿迪里·阿布来提</t>
  </si>
  <si>
    <t>65310*********1212</t>
  </si>
  <si>
    <t>李凡红</t>
  </si>
  <si>
    <t>64222*********2027</t>
  </si>
  <si>
    <t>653******6643</t>
  </si>
  <si>
    <t>玉努斯江·库尔班尼亚孜</t>
  </si>
  <si>
    <t>65312*********3617</t>
  </si>
  <si>
    <t>阿布力孜·托合提</t>
  </si>
  <si>
    <t>阿里米热·麦麦提</t>
  </si>
  <si>
    <t>65312*********0946</t>
  </si>
  <si>
    <t>麦尔哈巴·麦那甫</t>
  </si>
  <si>
    <t>2025年1-3月高校毕业生个人社保补贴汇总花名册（第一批）</t>
  </si>
  <si>
    <t>养老个人
缴纳部分</t>
  </si>
  <si>
    <t>医疗个人
缴纳部分</t>
  </si>
  <si>
    <t>失业个人
缴纳部分</t>
  </si>
  <si>
    <t>缴费所属时间</t>
  </si>
  <si>
    <t>个人申请金额</t>
  </si>
  <si>
    <t>社保卡绑定的银行卡</t>
  </si>
  <si>
    <t>621**************68</t>
  </si>
  <si>
    <t>621**************59</t>
  </si>
  <si>
    <t>621**************44</t>
  </si>
  <si>
    <t>621**************91</t>
  </si>
  <si>
    <t>621**************57</t>
  </si>
  <si>
    <t>621**************</t>
  </si>
  <si>
    <t>塔依尔江·
吐尔逊</t>
  </si>
  <si>
    <t>621**************06</t>
  </si>
  <si>
    <t>622**************74</t>
  </si>
  <si>
    <t>621**************77</t>
  </si>
  <si>
    <t>621**************50</t>
  </si>
  <si>
    <t>621**************17</t>
  </si>
  <si>
    <t>621**************849</t>
  </si>
  <si>
    <t>621**************63</t>
  </si>
  <si>
    <t>621**************04</t>
  </si>
  <si>
    <t>621**************73</t>
  </si>
  <si>
    <t>621**************49</t>
  </si>
  <si>
    <t>621**************72</t>
  </si>
  <si>
    <t>621**************99</t>
  </si>
  <si>
    <t>621**************07</t>
  </si>
  <si>
    <t>621**************52</t>
  </si>
  <si>
    <t>622**************65</t>
  </si>
  <si>
    <t>621**************85</t>
  </si>
  <si>
    <t>622**************61</t>
  </si>
  <si>
    <t>622**************67</t>
  </si>
  <si>
    <t>621**************40</t>
  </si>
  <si>
    <t xml:space="preserve"> 阿不都卡哈尔·阿不来海提</t>
  </si>
  <si>
    <t>621**************33</t>
  </si>
  <si>
    <t>621**************22</t>
  </si>
  <si>
    <t>622**************64</t>
  </si>
  <si>
    <t>621**************92</t>
  </si>
  <si>
    <t>621**************34</t>
  </si>
  <si>
    <t>621**************88</t>
  </si>
  <si>
    <t>621**************20</t>
  </si>
  <si>
    <t>622**************72</t>
  </si>
  <si>
    <t>621**************86</t>
  </si>
  <si>
    <t>633**************76</t>
  </si>
  <si>
    <t>621**************78</t>
  </si>
  <si>
    <t>621**************96</t>
  </si>
  <si>
    <t>621**************70</t>
  </si>
  <si>
    <t>622**************69</t>
  </si>
  <si>
    <t>621**************16</t>
  </si>
  <si>
    <t>621**************89</t>
  </si>
  <si>
    <t>621**************42</t>
  </si>
  <si>
    <t>621**************28</t>
  </si>
  <si>
    <t>621**************62</t>
  </si>
  <si>
    <t>621**************76</t>
  </si>
  <si>
    <t>621**************47</t>
  </si>
  <si>
    <t>621**************13</t>
  </si>
  <si>
    <t>622**************66</t>
  </si>
  <si>
    <t>621**************26</t>
  </si>
  <si>
    <t>621**************12</t>
  </si>
  <si>
    <t>621**************31</t>
  </si>
  <si>
    <t>621**************75</t>
  </si>
  <si>
    <t>621**************65</t>
  </si>
  <si>
    <t>622**************78</t>
  </si>
  <si>
    <t>622**************77</t>
  </si>
  <si>
    <t>621**************41</t>
  </si>
  <si>
    <t>621**************97</t>
  </si>
  <si>
    <t>621**************94</t>
  </si>
  <si>
    <t>621**************35</t>
  </si>
  <si>
    <t>621**************24</t>
  </si>
  <si>
    <t>621**************51</t>
  </si>
  <si>
    <t>621**************71</t>
  </si>
  <si>
    <t>621**************58</t>
  </si>
  <si>
    <t>621**************02</t>
  </si>
  <si>
    <t>622**************62</t>
  </si>
  <si>
    <t xml:space="preserve">621**************55
</t>
  </si>
  <si>
    <t>621**************56</t>
  </si>
  <si>
    <t>621**************66</t>
  </si>
  <si>
    <t>621**************27</t>
  </si>
  <si>
    <t>621**************29</t>
  </si>
  <si>
    <t>621**************69</t>
  </si>
  <si>
    <t>621**************90</t>
  </si>
  <si>
    <t>621**************80</t>
  </si>
  <si>
    <t>621**************32</t>
  </si>
  <si>
    <t>621**************30</t>
  </si>
  <si>
    <t>622**************73</t>
  </si>
  <si>
    <t>622**************79</t>
  </si>
  <si>
    <t>621**************21</t>
  </si>
  <si>
    <t>621**************95</t>
  </si>
  <si>
    <t>621**************48</t>
  </si>
  <si>
    <t>622**************71</t>
  </si>
  <si>
    <t>6531100446049</t>
  </si>
  <si>
    <t>621**************45</t>
  </si>
  <si>
    <t>622**************63</t>
  </si>
  <si>
    <t>621**************36</t>
  </si>
  <si>
    <t>努尔比亚穆·马尼苏尔</t>
  </si>
  <si>
    <t>621**************87</t>
  </si>
  <si>
    <t>621**************18</t>
  </si>
  <si>
    <r>
      <rPr>
        <sz val="10"/>
        <rFont val="宋体"/>
        <charset val="134"/>
      </rPr>
      <t>阿吉姑丽</t>
    </r>
    <r>
      <rPr>
        <sz val="10.5"/>
        <rFont val="MicrosoftYaHei"/>
        <charset val="0"/>
      </rPr>
      <t>·</t>
    </r>
    <r>
      <rPr>
        <sz val="10.5"/>
        <rFont val="宋体"/>
        <charset val="134"/>
      </rPr>
      <t>吾斯曼</t>
    </r>
  </si>
  <si>
    <t>621**************01</t>
  </si>
  <si>
    <t>621**************19</t>
  </si>
  <si>
    <t>622**************68</t>
  </si>
  <si>
    <t>621**************53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</si>
</sst>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[$-F400]h:mm:ss\ AM/PM"/>
    <numFmt numFmtId="43" formatCode="_ * #,##0.00_ ;_ * \-#,##0.00_ ;_ * &quot;-&quot;??_ ;_ @_ "/>
    <numFmt numFmtId="177" formatCode="0.00;[Red]0.00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b/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0"/>
      <scheme val="minor"/>
    </font>
    <font>
      <sz val="16"/>
      <color theme="1"/>
      <name val="宋体"/>
      <charset val="0"/>
      <scheme val="minor"/>
    </font>
    <font>
      <sz val="16"/>
      <name val="楷体"/>
      <charset val="134"/>
    </font>
    <font>
      <sz val="16"/>
      <color theme="1"/>
      <name val="宋体"/>
      <charset val="0"/>
    </font>
    <font>
      <sz val="16"/>
      <name val="宋体"/>
      <charset val="134"/>
    </font>
    <font>
      <b/>
      <sz val="16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b/>
      <sz val="12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  <scheme val="minor"/>
    </font>
    <font>
      <sz val="10"/>
      <name val="Arial"/>
      <charset val="0"/>
    </font>
    <font>
      <sz val="10.5"/>
      <name val="MicrosoftYaHei"/>
      <charset val="0"/>
    </font>
    <font>
      <sz val="10.5"/>
      <name val="宋体"/>
      <charset val="134"/>
    </font>
    <font>
      <sz val="16"/>
      <color rgb="FF000000"/>
      <name val="宋体"/>
      <charset val="134"/>
      <scheme val="minor"/>
    </font>
    <font>
      <sz val="16"/>
      <name val="Arial"/>
      <charset val="134"/>
    </font>
    <font>
      <sz val="16"/>
      <color theme="1"/>
      <name val="Times New Roman"/>
      <charset val="0"/>
    </font>
    <font>
      <sz val="16"/>
      <color theme="1"/>
      <name val="Arial"/>
      <charset val="0"/>
    </font>
    <font>
      <sz val="16"/>
      <name val="Arial"/>
      <charset val="0"/>
    </font>
    <font>
      <sz val="16"/>
      <name val="MicrosoftYaHei"/>
      <charset val="0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/>
    <xf numFmtId="0" fontId="23" fillId="6" borderId="0" applyNumberFormat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20" fillId="0" borderId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37" fillId="20" borderId="8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6" fontId="20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42" fillId="0" borderId="0" applyBorder="0">
      <alignment vertical="center"/>
    </xf>
    <xf numFmtId="0" fontId="23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 applyProtection="0"/>
    <xf numFmtId="0" fontId="43" fillId="0" borderId="0"/>
    <xf numFmtId="0" fontId="20" fillId="0" borderId="0">
      <protection locked="0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177" fontId="17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>
      <alignment vertical="center"/>
    </xf>
    <xf numFmtId="0" fontId="1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 quotePrefix="1">
      <alignment horizontal="center" vertical="center" wrapText="1"/>
    </xf>
    <xf numFmtId="0" fontId="6" fillId="0" borderId="1" xfId="0" applyFont="1" applyFill="1" applyBorder="1" applyAlignment="1" applyProtection="1" quotePrefix="1">
      <alignment horizontal="center" vertical="center" wrapText="1"/>
    </xf>
  </cellXfs>
  <cellStyles count="57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11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_2012年1月缴费明细" xfId="53"/>
    <cellStyle name="gcd" xfId="54"/>
    <cellStyle name="常规_请莎车填报" xfId="55"/>
    <cellStyle name="常规_Sheet1" xfId="56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37329;&#40614;&#31918;&#27833;\&#37329;&#40614;&#28304;&#31918;&#278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花名册"/>
      <sheetName val="高校生花名册"/>
    </sheetNames>
    <sheetDataSet>
      <sheetData sheetId="0">
        <row r="2">
          <cell r="E2" t="str">
            <v>身份证号</v>
          </cell>
          <cell r="F2" t="str">
            <v>个人社保编号</v>
          </cell>
          <cell r="G2" t="str">
            <v>养老缴费基数</v>
          </cell>
          <cell r="H2" t="str">
            <v>医疗缴费基数</v>
          </cell>
          <cell r="I2" t="str">
            <v>养老单位
缴纳部分</v>
          </cell>
          <cell r="J2" t="str">
            <v>医疗单位
缴纳部分</v>
          </cell>
          <cell r="K2" t="str">
            <v>失业单位
缴纳部分</v>
          </cell>
          <cell r="L2" t="str">
            <v>补贴申请时间</v>
          </cell>
          <cell r="M2" t="str">
            <v>单位申请金额</v>
          </cell>
          <cell r="N2" t="str">
            <v>审批金额</v>
          </cell>
          <cell r="O2" t="str">
            <v>已享受月数</v>
          </cell>
        </row>
        <row r="3">
          <cell r="E3" t="str">
            <v>653121199804013520</v>
          </cell>
          <cell r="F3" t="str">
            <v>65110005667</v>
          </cell>
          <cell r="G3">
            <v>4999</v>
          </cell>
          <cell r="H3">
            <v>4999</v>
          </cell>
          <cell r="I3">
            <v>2399.52</v>
          </cell>
          <cell r="J3">
            <v>1019.79</v>
          </cell>
          <cell r="K3">
            <v>0</v>
          </cell>
          <cell r="L3" t="str">
            <v>202501-202503</v>
          </cell>
          <cell r="M3">
            <v>3419.31</v>
          </cell>
          <cell r="N3">
            <v>3419.31</v>
          </cell>
          <cell r="O3">
            <v>27</v>
          </cell>
        </row>
        <row r="4">
          <cell r="E4" t="str">
            <v>653124199707254225</v>
          </cell>
          <cell r="F4" t="str">
            <v>650110543160</v>
          </cell>
          <cell r="G4">
            <v>4999</v>
          </cell>
          <cell r="H4">
            <v>4999</v>
          </cell>
          <cell r="I4">
            <v>2399.52</v>
          </cell>
          <cell r="J4">
            <v>1019.79</v>
          </cell>
          <cell r="K4">
            <v>0</v>
          </cell>
          <cell r="L4" t="str">
            <v>202501-202503</v>
          </cell>
          <cell r="M4">
            <v>3419.31</v>
          </cell>
          <cell r="N4">
            <v>3419.31</v>
          </cell>
          <cell r="O4">
            <v>26</v>
          </cell>
        </row>
        <row r="5">
          <cell r="E5" t="str">
            <v>653101198712260428</v>
          </cell>
          <cell r="F5" t="str">
            <v>653143210720</v>
          </cell>
          <cell r="G5">
            <v>4999</v>
          </cell>
          <cell r="H5">
            <v>4999</v>
          </cell>
          <cell r="I5">
            <v>2399.52</v>
          </cell>
          <cell r="J5">
            <v>1019.79</v>
          </cell>
          <cell r="K5">
            <v>0</v>
          </cell>
          <cell r="L5" t="str">
            <v>202501-202503</v>
          </cell>
          <cell r="M5">
            <v>3419.31</v>
          </cell>
          <cell r="N5">
            <v>3419.31</v>
          </cell>
          <cell r="O5">
            <v>26</v>
          </cell>
        </row>
        <row r="6">
          <cell r="E6" t="str">
            <v>65312119980812296X</v>
          </cell>
          <cell r="F6">
            <v>65110506776</v>
          </cell>
          <cell r="G6">
            <v>4999</v>
          </cell>
          <cell r="H6">
            <v>4999</v>
          </cell>
          <cell r="I6">
            <v>2399.52</v>
          </cell>
          <cell r="J6">
            <v>1019.79</v>
          </cell>
          <cell r="K6">
            <v>0</v>
          </cell>
          <cell r="L6" t="str">
            <v>202501-202503</v>
          </cell>
          <cell r="M6">
            <v>3419.31</v>
          </cell>
          <cell r="N6">
            <v>3419.31</v>
          </cell>
          <cell r="O6">
            <v>26</v>
          </cell>
        </row>
        <row r="7">
          <cell r="E7" t="str">
            <v>653121199810113528</v>
          </cell>
          <cell r="F7">
            <v>65109999906</v>
          </cell>
          <cell r="G7">
            <v>4999</v>
          </cell>
          <cell r="H7">
            <v>4999</v>
          </cell>
          <cell r="I7">
            <v>2399.52</v>
          </cell>
          <cell r="J7">
            <v>1019.79</v>
          </cell>
          <cell r="K7">
            <v>0</v>
          </cell>
          <cell r="L7" t="str">
            <v>202501-202503</v>
          </cell>
          <cell r="M7">
            <v>3419.31</v>
          </cell>
          <cell r="N7">
            <v>3419.31</v>
          </cell>
          <cell r="O7">
            <v>26</v>
          </cell>
        </row>
        <row r="8">
          <cell r="E8" t="str">
            <v>653121199703063529</v>
          </cell>
          <cell r="F8">
            <v>65108063099</v>
          </cell>
          <cell r="G8">
            <v>4999</v>
          </cell>
          <cell r="H8">
            <v>4999</v>
          </cell>
          <cell r="I8">
            <v>2399.52</v>
          </cell>
          <cell r="J8">
            <v>1019.79</v>
          </cell>
          <cell r="K8">
            <v>0</v>
          </cell>
          <cell r="L8" t="str">
            <v>202501-202503</v>
          </cell>
          <cell r="M8">
            <v>3419.31</v>
          </cell>
          <cell r="N8">
            <v>3419.31</v>
          </cell>
          <cell r="O8">
            <v>26</v>
          </cell>
        </row>
        <row r="9">
          <cell r="E9" t="str">
            <v>653101199901144041</v>
          </cell>
          <cell r="F9" t="str">
            <v>653142130188</v>
          </cell>
          <cell r="G9">
            <v>4999</v>
          </cell>
          <cell r="H9">
            <v>4999</v>
          </cell>
          <cell r="I9">
            <v>2399.52</v>
          </cell>
          <cell r="J9">
            <v>1019.79</v>
          </cell>
          <cell r="K9">
            <v>0</v>
          </cell>
          <cell r="L9" t="str">
            <v>202501-202503</v>
          </cell>
          <cell r="M9">
            <v>3419.31</v>
          </cell>
          <cell r="N9">
            <v>3419.31</v>
          </cell>
          <cell r="O9">
            <v>25</v>
          </cell>
        </row>
        <row r="10">
          <cell r="E10" t="str">
            <v>653121199801103221</v>
          </cell>
          <cell r="F10">
            <v>65109866888</v>
          </cell>
          <cell r="G10">
            <v>4999</v>
          </cell>
          <cell r="H10">
            <v>4999</v>
          </cell>
          <cell r="I10">
            <v>2399.52</v>
          </cell>
          <cell r="J10">
            <v>1019.79</v>
          </cell>
          <cell r="K10">
            <v>0</v>
          </cell>
          <cell r="L10" t="str">
            <v>202501-202503</v>
          </cell>
          <cell r="M10">
            <v>3419.31</v>
          </cell>
          <cell r="N10">
            <v>3419.31</v>
          </cell>
          <cell r="O10">
            <v>23</v>
          </cell>
        </row>
        <row r="11">
          <cell r="E11" t="str">
            <v>653121199603103845</v>
          </cell>
          <cell r="F11">
            <v>6513854958</v>
          </cell>
          <cell r="G11">
            <v>4999</v>
          </cell>
          <cell r="H11">
            <v>4999</v>
          </cell>
          <cell r="I11">
            <v>2399.52</v>
          </cell>
          <cell r="J11">
            <v>1019.79</v>
          </cell>
          <cell r="K11">
            <v>0</v>
          </cell>
          <cell r="L11" t="str">
            <v>202501-202503</v>
          </cell>
          <cell r="M11">
            <v>3419.31</v>
          </cell>
          <cell r="N11">
            <v>3419.31</v>
          </cell>
          <cell r="O11">
            <v>21</v>
          </cell>
        </row>
        <row r="12">
          <cell r="E12" t="str">
            <v>653121197102103856</v>
          </cell>
          <cell r="F12" t="str">
            <v>653141813362</v>
          </cell>
          <cell r="G12">
            <v>4999</v>
          </cell>
          <cell r="H12">
            <v>4999</v>
          </cell>
          <cell r="I12">
            <v>2399.52</v>
          </cell>
          <cell r="J12">
            <v>1019.79</v>
          </cell>
          <cell r="K12">
            <v>0</v>
          </cell>
          <cell r="L12" t="str">
            <v>202501-202503</v>
          </cell>
          <cell r="M12">
            <v>3419.31</v>
          </cell>
          <cell r="N12">
            <v>3419.31</v>
          </cell>
          <cell r="O12">
            <v>17</v>
          </cell>
        </row>
        <row r="13">
          <cell r="E13" t="str">
            <v>653121199604153510</v>
          </cell>
          <cell r="F13">
            <v>65108075003</v>
          </cell>
          <cell r="G13">
            <v>4999</v>
          </cell>
          <cell r="H13">
            <v>4999</v>
          </cell>
          <cell r="I13">
            <v>2399.52</v>
          </cell>
          <cell r="J13">
            <v>1019.79</v>
          </cell>
          <cell r="K13">
            <v>0</v>
          </cell>
          <cell r="L13" t="str">
            <v>202501-202503</v>
          </cell>
          <cell r="M13">
            <v>3419.31</v>
          </cell>
          <cell r="N13">
            <v>3419.31</v>
          </cell>
          <cell r="O13">
            <v>10</v>
          </cell>
        </row>
        <row r="14">
          <cell r="E14" t="str">
            <v>653121199608053234</v>
          </cell>
          <cell r="F14">
            <v>65110065663</v>
          </cell>
          <cell r="G14">
            <v>4999</v>
          </cell>
          <cell r="H14">
            <v>4999</v>
          </cell>
          <cell r="I14">
            <v>2399.52</v>
          </cell>
          <cell r="J14">
            <v>1019.79</v>
          </cell>
          <cell r="K14">
            <v>0</v>
          </cell>
          <cell r="L14" t="str">
            <v>202501-202503</v>
          </cell>
          <cell r="M14">
            <v>3419.31</v>
          </cell>
          <cell r="N14">
            <v>3419.31</v>
          </cell>
          <cell r="O14">
            <v>10</v>
          </cell>
        </row>
        <row r="15">
          <cell r="M15">
            <v>41031.72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446"/>
  <sheetViews>
    <sheetView tabSelected="1" zoomScale="74" zoomScaleNormal="74" workbookViewId="0">
      <pane ySplit="2" topLeftCell="A3" activePane="bottomLeft" state="frozen"/>
      <selection/>
      <selection pane="bottomLeft" activeCell="G13" sqref="G13"/>
    </sheetView>
  </sheetViews>
  <sheetFormatPr defaultColWidth="9" defaultRowHeight="14.25"/>
  <cols>
    <col min="1" max="1" width="7.6" style="31" customWidth="1"/>
    <col min="2" max="2" width="22.6833333333333" style="31" customWidth="1"/>
    <col min="3" max="3" width="5.98333333333333" style="31" customWidth="1"/>
    <col min="4" max="4" width="4.84166666666667" style="31" customWidth="1"/>
    <col min="5" max="5" width="13.85" style="31" customWidth="1"/>
    <col min="6" max="6" width="13.125" style="31" customWidth="1"/>
    <col min="7" max="7" width="10.3" style="31" customWidth="1"/>
    <col min="8" max="8" width="13.925" style="31" customWidth="1"/>
    <col min="9" max="9" width="13.125" style="31" customWidth="1"/>
    <col min="10" max="10" width="6.65833333333333" style="31" customWidth="1"/>
    <col min="11" max="11" width="14.8416666666667" style="31" customWidth="1"/>
    <col min="12" max="12" width="14.1166666666667" style="31" customWidth="1"/>
    <col min="13" max="13" width="10.3" style="31" customWidth="1"/>
    <col min="14" max="14" width="9.86666666666667" style="31" customWidth="1"/>
    <col min="15" max="15" width="14.1833333333333" style="31" customWidth="1"/>
    <col min="16" max="16384" width="9" style="31"/>
  </cols>
  <sheetData>
    <row r="1" s="31" customFormat="1" ht="30" customHeight="1" spans="1:16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="31" customFormat="1" ht="29" customHeight="1" spans="1:16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33" t="s">
        <v>9</v>
      </c>
      <c r="J2" s="33" t="s">
        <v>10</v>
      </c>
      <c r="K2" s="33" t="s">
        <v>11</v>
      </c>
      <c r="L2" s="33" t="s">
        <v>12</v>
      </c>
      <c r="M2" s="33" t="s">
        <v>13</v>
      </c>
      <c r="N2" s="33" t="s">
        <v>14</v>
      </c>
      <c r="O2" s="33" t="s">
        <v>15</v>
      </c>
      <c r="P2" s="33" t="s">
        <v>16</v>
      </c>
    </row>
    <row r="3" s="31" customFormat="1" ht="28" customHeight="1" spans="1:16">
      <c r="A3" s="34">
        <f>ROW()-2</f>
        <v>1</v>
      </c>
      <c r="B3" s="34" t="s">
        <v>17</v>
      </c>
      <c r="C3" s="34">
        <v>2</v>
      </c>
      <c r="D3" s="34">
        <v>0</v>
      </c>
      <c r="E3" s="34" t="s">
        <v>18</v>
      </c>
      <c r="F3" s="34" t="s">
        <v>19</v>
      </c>
      <c r="G3" s="34" t="s">
        <v>20</v>
      </c>
      <c r="H3" s="34">
        <f ca="1">SUMIF(申请单位部分员工花名册!D:H,B:B,申请单位部分员工花名册!H:H)</f>
        <v>4799.04</v>
      </c>
      <c r="I3" s="34">
        <f ca="1">SUMIF(申请单位部分员工花名册!D:I,B:B,申请单位部分员工花名册!I:I)</f>
        <v>2039.58</v>
      </c>
      <c r="J3" s="34">
        <v>0</v>
      </c>
      <c r="K3" s="34">
        <f ca="1">H3+I3</f>
        <v>6838.62</v>
      </c>
      <c r="L3" s="34">
        <f ca="1">K3</f>
        <v>6838.62</v>
      </c>
      <c r="M3" s="34">
        <f ca="1">SUMIF(申请个人部分高校生花名册!D:L,B:B,申请个人部分高校生花名册!L:L)</f>
        <v>0</v>
      </c>
      <c r="N3" s="34">
        <f ca="1">M3</f>
        <v>0</v>
      </c>
      <c r="O3" s="34">
        <f ca="1">L3+N3</f>
        <v>6838.62</v>
      </c>
      <c r="P3" s="35" t="s">
        <v>21</v>
      </c>
    </row>
    <row r="4" s="31" customFormat="1" ht="28" customHeight="1" spans="1:16">
      <c r="A4" s="34">
        <f t="shared" ref="A4:A13" si="0">ROW()-2</f>
        <v>2</v>
      </c>
      <c r="B4" s="34" t="s">
        <v>22</v>
      </c>
      <c r="C4" s="34">
        <v>1</v>
      </c>
      <c r="D4" s="34">
        <v>1</v>
      </c>
      <c r="E4" s="34" t="s">
        <v>23</v>
      </c>
      <c r="F4" s="34" t="s">
        <v>24</v>
      </c>
      <c r="G4" s="34" t="s">
        <v>25</v>
      </c>
      <c r="H4" s="34">
        <f ca="1">SUMIF(申请单位部分员工花名册!D:H,B:B,申请单位部分员工花名册!H:H)</f>
        <v>2400</v>
      </c>
      <c r="I4" s="34">
        <f ca="1">SUMIF(申请单位部分员工花名册!D:I,B:B,申请单位部分员工花名册!I:I)</f>
        <v>1020</v>
      </c>
      <c r="J4" s="34">
        <v>0</v>
      </c>
      <c r="K4" s="34">
        <f ca="1" t="shared" ref="K4:K34" si="1">H4+I4</f>
        <v>3420</v>
      </c>
      <c r="L4" s="34">
        <f ca="1" t="shared" ref="L4:L34" si="2">K4</f>
        <v>3420</v>
      </c>
      <c r="M4" s="34">
        <f ca="1">SUMIF(申请个人部分高校生花名册!D:L,B:B,申请个人部分高校生花名册!L:L)</f>
        <v>1500</v>
      </c>
      <c r="N4" s="34">
        <f ca="1" t="shared" ref="N4:N20" si="3">M4</f>
        <v>1500</v>
      </c>
      <c r="O4" s="34">
        <f ca="1" t="shared" ref="O4:O67" si="4">L4+N4</f>
        <v>4920</v>
      </c>
      <c r="P4" s="34" t="s">
        <v>21</v>
      </c>
    </row>
    <row r="5" s="31" customFormat="1" ht="28" customHeight="1" spans="1:16">
      <c r="A5" s="34">
        <f t="shared" si="0"/>
        <v>3</v>
      </c>
      <c r="B5" s="34" t="s">
        <v>26</v>
      </c>
      <c r="C5" s="34">
        <v>17</v>
      </c>
      <c r="D5" s="34">
        <v>0</v>
      </c>
      <c r="E5" s="34" t="s">
        <v>27</v>
      </c>
      <c r="F5" s="34" t="s">
        <v>28</v>
      </c>
      <c r="G5" s="34" t="s">
        <v>29</v>
      </c>
      <c r="H5" s="34">
        <f ca="1">SUMIF(申请单位部分员工花名册!D:H,B:B,申请单位部分员工花名册!H:H)</f>
        <v>40791.84</v>
      </c>
      <c r="I5" s="34">
        <f ca="1">SUMIF(申请单位部分员工花名册!D:I,B:B,申请单位部分员工花名册!I:I)</f>
        <v>17336.43</v>
      </c>
      <c r="J5" s="34">
        <v>0</v>
      </c>
      <c r="K5" s="34">
        <f ca="1" t="shared" si="1"/>
        <v>58128.27</v>
      </c>
      <c r="L5" s="34">
        <f ca="1" t="shared" si="2"/>
        <v>58128.27</v>
      </c>
      <c r="M5" s="34">
        <f ca="1">SUMIF(申请个人部分高校生花名册!D:L,B:B,申请个人部分高校生花名册!L:L)</f>
        <v>0</v>
      </c>
      <c r="N5" s="34">
        <f ca="1" t="shared" si="3"/>
        <v>0</v>
      </c>
      <c r="O5" s="34">
        <f ca="1" t="shared" si="4"/>
        <v>58128.27</v>
      </c>
      <c r="P5" s="36" t="s">
        <v>21</v>
      </c>
    </row>
    <row r="6" s="31" customFormat="1" ht="28" customHeight="1" spans="1:16">
      <c r="A6" s="34">
        <f t="shared" si="0"/>
        <v>4</v>
      </c>
      <c r="B6" s="34" t="s">
        <v>30</v>
      </c>
      <c r="C6" s="34">
        <v>2</v>
      </c>
      <c r="D6" s="34">
        <v>0</v>
      </c>
      <c r="E6" s="34" t="s">
        <v>31</v>
      </c>
      <c r="F6" s="34" t="s">
        <v>32</v>
      </c>
      <c r="G6" s="34" t="s">
        <v>33</v>
      </c>
      <c r="H6" s="34">
        <f ca="1">SUMIF(申请单位部分员工花名册!D:H,B:B,申请单位部分员工花名册!H:H)</f>
        <v>6239.52</v>
      </c>
      <c r="I6" s="34">
        <f ca="1">SUMIF(申请单位部分员工花名册!D:I,B:B,申请单位部分员工花名册!I:I)</f>
        <v>2651.79</v>
      </c>
      <c r="J6" s="34">
        <v>0</v>
      </c>
      <c r="K6" s="34">
        <f ca="1" t="shared" si="1"/>
        <v>8891.31</v>
      </c>
      <c r="L6" s="34">
        <f ca="1" t="shared" si="2"/>
        <v>8891.31</v>
      </c>
      <c r="M6" s="34">
        <f ca="1">SUMIF(申请个人部分高校生花名册!D:L,B:B,申请个人部分高校生花名册!L:L)</f>
        <v>0</v>
      </c>
      <c r="N6" s="34">
        <f ca="1" t="shared" si="3"/>
        <v>0</v>
      </c>
      <c r="O6" s="34">
        <f ca="1" t="shared" si="4"/>
        <v>8891.31</v>
      </c>
      <c r="P6" s="36" t="s">
        <v>21</v>
      </c>
    </row>
    <row r="7" s="31" customFormat="1" ht="28" customHeight="1" spans="1:16">
      <c r="A7" s="34">
        <f t="shared" si="0"/>
        <v>5</v>
      </c>
      <c r="B7" s="34" t="s">
        <v>34</v>
      </c>
      <c r="C7" s="34">
        <v>1</v>
      </c>
      <c r="D7" s="34">
        <v>0</v>
      </c>
      <c r="E7" s="34" t="s">
        <v>35</v>
      </c>
      <c r="F7" s="34" t="s">
        <v>36</v>
      </c>
      <c r="G7" s="34" t="s">
        <v>37</v>
      </c>
      <c r="H7" s="34">
        <f ca="1">SUMIF(申请单位部分员工花名册!D:H,B:B,申请单位部分员工花名册!H:H)</f>
        <v>2399.52</v>
      </c>
      <c r="I7" s="34">
        <f ca="1">SUMIF(申请单位部分员工花名册!D:I,B:B,申请单位部分员工花名册!I:I)</f>
        <v>1019.79</v>
      </c>
      <c r="J7" s="34">
        <v>0</v>
      </c>
      <c r="K7" s="34">
        <f ca="1" t="shared" si="1"/>
        <v>3419.31</v>
      </c>
      <c r="L7" s="34">
        <f ca="1" t="shared" si="2"/>
        <v>3419.31</v>
      </c>
      <c r="M7" s="34">
        <f ca="1">SUMIF(申请个人部分高校生花名册!D:L,B:B,申请个人部分高校生花名册!L:L)</f>
        <v>0</v>
      </c>
      <c r="N7" s="34">
        <f ca="1" t="shared" si="3"/>
        <v>0</v>
      </c>
      <c r="O7" s="34">
        <f ca="1" t="shared" si="4"/>
        <v>3419.31</v>
      </c>
      <c r="P7" s="36" t="s">
        <v>21</v>
      </c>
    </row>
    <row r="8" s="31" customFormat="1" ht="28" customHeight="1" spans="1:16">
      <c r="A8" s="34">
        <f t="shared" si="0"/>
        <v>6</v>
      </c>
      <c r="B8" s="34" t="s">
        <v>38</v>
      </c>
      <c r="C8" s="34">
        <v>4</v>
      </c>
      <c r="D8" s="34">
        <v>0</v>
      </c>
      <c r="E8" s="34" t="s">
        <v>39</v>
      </c>
      <c r="F8" s="34" t="s">
        <v>40</v>
      </c>
      <c r="G8" s="34" t="s">
        <v>41</v>
      </c>
      <c r="H8" s="34">
        <f ca="1">SUMIF(申请单位部分员工花名册!D:H,B:B,申请单位部分员工花名册!H:H)</f>
        <v>9598.08</v>
      </c>
      <c r="I8" s="34">
        <f ca="1">SUMIF(申请单位部分员工花名册!D:I,B:B,申请单位部分员工花名册!I:I)</f>
        <v>4079.16</v>
      </c>
      <c r="J8" s="34">
        <v>0</v>
      </c>
      <c r="K8" s="34">
        <f ca="1" t="shared" si="1"/>
        <v>13677.24</v>
      </c>
      <c r="L8" s="34">
        <f ca="1" t="shared" si="2"/>
        <v>13677.24</v>
      </c>
      <c r="M8" s="34">
        <f ca="1">SUMIF(申请个人部分高校生花名册!D:L,B:B,申请个人部分高校生花名册!L:L)</f>
        <v>0</v>
      </c>
      <c r="N8" s="34">
        <f ca="1" t="shared" si="3"/>
        <v>0</v>
      </c>
      <c r="O8" s="34">
        <f ca="1" t="shared" si="4"/>
        <v>13677.24</v>
      </c>
      <c r="P8" s="36" t="s">
        <v>21</v>
      </c>
    </row>
    <row r="9" s="31" customFormat="1" ht="28" customHeight="1" spans="1:16">
      <c r="A9" s="34">
        <f t="shared" si="0"/>
        <v>7</v>
      </c>
      <c r="B9" s="34" t="s">
        <v>42</v>
      </c>
      <c r="C9" s="34">
        <v>2</v>
      </c>
      <c r="D9" s="34">
        <v>0</v>
      </c>
      <c r="E9" s="34" t="s">
        <v>43</v>
      </c>
      <c r="F9" s="34" t="s">
        <v>44</v>
      </c>
      <c r="G9" s="34" t="s">
        <v>45</v>
      </c>
      <c r="H9" s="34">
        <f ca="1">SUMIF(申请单位部分员工花名册!D:H,B:B,申请单位部分员工花名册!H:H)</f>
        <v>5087.52</v>
      </c>
      <c r="I9" s="34">
        <f ca="1">SUMIF(申请单位部分员工花名册!D:I,B:B,申请单位部分员工花名册!I:I)</f>
        <v>2162.19</v>
      </c>
      <c r="J9" s="34">
        <v>0</v>
      </c>
      <c r="K9" s="34">
        <f ca="1" t="shared" si="1"/>
        <v>7249.71</v>
      </c>
      <c r="L9" s="34">
        <f ca="1" t="shared" si="2"/>
        <v>7249.71</v>
      </c>
      <c r="M9" s="34">
        <f ca="1">SUMIF(申请个人部分高校生花名册!D:L,B:B,申请个人部分高校生花名册!L:L)</f>
        <v>0</v>
      </c>
      <c r="N9" s="34">
        <f ca="1" t="shared" si="3"/>
        <v>0</v>
      </c>
      <c r="O9" s="34">
        <f ca="1" t="shared" si="4"/>
        <v>7249.71</v>
      </c>
      <c r="P9" s="36" t="s">
        <v>21</v>
      </c>
    </row>
    <row r="10" s="31" customFormat="1" ht="28" customHeight="1" spans="1:16">
      <c r="A10" s="34">
        <f t="shared" si="0"/>
        <v>8</v>
      </c>
      <c r="B10" s="34" t="s">
        <v>46</v>
      </c>
      <c r="C10" s="34">
        <v>1</v>
      </c>
      <c r="D10" s="34">
        <v>0</v>
      </c>
      <c r="E10" s="34" t="s">
        <v>47</v>
      </c>
      <c r="F10" s="34" t="s">
        <v>48</v>
      </c>
      <c r="G10" s="34" t="s">
        <v>49</v>
      </c>
      <c r="H10" s="34">
        <f ca="1">SUMIF(申请单位部分员工花名册!D:H,B:B,申请单位部分员工花名册!H:H)</f>
        <v>2400</v>
      </c>
      <c r="I10" s="34">
        <f ca="1">SUMIF(申请单位部分员工花名册!D:I,B:B,申请单位部分员工花名册!I:I)</f>
        <v>1020</v>
      </c>
      <c r="J10" s="34">
        <v>0</v>
      </c>
      <c r="K10" s="34">
        <f ca="1" t="shared" si="1"/>
        <v>3420</v>
      </c>
      <c r="L10" s="34">
        <f ca="1" t="shared" si="2"/>
        <v>3420</v>
      </c>
      <c r="M10" s="34">
        <f ca="1">SUMIF(申请个人部分高校生花名册!D:L,B:B,申请个人部分高校生花名册!L:L)</f>
        <v>0</v>
      </c>
      <c r="N10" s="34">
        <f ca="1" t="shared" si="3"/>
        <v>0</v>
      </c>
      <c r="O10" s="34">
        <f ca="1" t="shared" si="4"/>
        <v>3420</v>
      </c>
      <c r="P10" s="36" t="s">
        <v>21</v>
      </c>
    </row>
    <row r="11" s="31" customFormat="1" ht="28" customHeight="1" spans="1:16">
      <c r="A11" s="34">
        <f t="shared" si="0"/>
        <v>9</v>
      </c>
      <c r="B11" s="34" t="s">
        <v>50</v>
      </c>
      <c r="C11" s="34">
        <v>1</v>
      </c>
      <c r="D11" s="34">
        <v>0</v>
      </c>
      <c r="E11" s="34" t="s">
        <v>51</v>
      </c>
      <c r="F11" s="34" t="s">
        <v>52</v>
      </c>
      <c r="G11" s="34" t="s">
        <v>53</v>
      </c>
      <c r="H11" s="34">
        <f ca="1">SUMIF(申请单位部分员工花名册!D:H,B:B,申请单位部分员工花名册!H:H)</f>
        <v>2399.52</v>
      </c>
      <c r="I11" s="34">
        <f ca="1">SUMIF(申请单位部分员工花名册!D:I,B:B,申请单位部分员工花名册!I:I)</f>
        <v>1019.79</v>
      </c>
      <c r="J11" s="34">
        <v>0</v>
      </c>
      <c r="K11" s="34">
        <f ca="1" t="shared" si="1"/>
        <v>3419.31</v>
      </c>
      <c r="L11" s="34">
        <f ca="1" t="shared" si="2"/>
        <v>3419.31</v>
      </c>
      <c r="M11" s="34">
        <f ca="1">SUMIF(申请个人部分高校生花名册!D:L,B:B,申请个人部分高校生花名册!L:L)</f>
        <v>0</v>
      </c>
      <c r="N11" s="34">
        <f ca="1" t="shared" si="3"/>
        <v>0</v>
      </c>
      <c r="O11" s="34">
        <f ca="1" t="shared" si="4"/>
        <v>3419.31</v>
      </c>
      <c r="P11" s="36" t="s">
        <v>21</v>
      </c>
    </row>
    <row r="12" s="31" customFormat="1" ht="28" customHeight="1" spans="1:16">
      <c r="A12" s="34">
        <f t="shared" si="0"/>
        <v>10</v>
      </c>
      <c r="B12" s="34" t="s">
        <v>54</v>
      </c>
      <c r="C12" s="34">
        <v>3</v>
      </c>
      <c r="D12" s="34">
        <v>0</v>
      </c>
      <c r="E12" s="34" t="s">
        <v>55</v>
      </c>
      <c r="F12" s="34" t="s">
        <v>56</v>
      </c>
      <c r="G12" s="34" t="s">
        <v>57</v>
      </c>
      <c r="H12" s="34">
        <f ca="1">SUMIF(申请单位部分员工花名册!D:H,B:B,申请单位部分员工花名册!H:H)</f>
        <v>7198.56</v>
      </c>
      <c r="I12" s="34">
        <f ca="1">SUMIF(申请单位部分员工花名册!D:I,B:B,申请单位部分员工花名册!I:I)</f>
        <v>3059.37</v>
      </c>
      <c r="J12" s="34">
        <v>0</v>
      </c>
      <c r="K12" s="34">
        <f ca="1" t="shared" si="1"/>
        <v>10257.93</v>
      </c>
      <c r="L12" s="34">
        <f ca="1" t="shared" si="2"/>
        <v>10257.93</v>
      </c>
      <c r="M12" s="34">
        <f ca="1">SUMIF(申请个人部分高校生花名册!D:L,B:B,申请个人部分高校生花名册!L:L)</f>
        <v>0</v>
      </c>
      <c r="N12" s="34">
        <f ca="1" t="shared" si="3"/>
        <v>0</v>
      </c>
      <c r="O12" s="34">
        <f ca="1" t="shared" si="4"/>
        <v>10257.93</v>
      </c>
      <c r="P12" s="36" t="s">
        <v>21</v>
      </c>
    </row>
    <row r="13" s="31" customFormat="1" ht="28" customHeight="1" spans="1:16">
      <c r="A13" s="34">
        <f t="shared" si="0"/>
        <v>11</v>
      </c>
      <c r="B13" s="34" t="s">
        <v>58</v>
      </c>
      <c r="C13" s="34">
        <v>2</v>
      </c>
      <c r="D13" s="34">
        <v>0</v>
      </c>
      <c r="E13" s="34" t="s">
        <v>59</v>
      </c>
      <c r="F13" s="34" t="s">
        <v>60</v>
      </c>
      <c r="G13" s="34" t="s">
        <v>61</v>
      </c>
      <c r="H13" s="34">
        <f ca="1">SUMIF(申请单位部分员工花名册!D:H,B:B,申请单位部分员工花名册!H:H)</f>
        <v>4799.04</v>
      </c>
      <c r="I13" s="34">
        <f ca="1">SUMIF(申请单位部分员工花名册!D:I,B:B,申请单位部分员工花名册!I:I)</f>
        <v>2039.58</v>
      </c>
      <c r="J13" s="34">
        <v>0</v>
      </c>
      <c r="K13" s="34">
        <f ca="1" t="shared" si="1"/>
        <v>6838.62</v>
      </c>
      <c r="L13" s="34">
        <f ca="1" t="shared" si="2"/>
        <v>6838.62</v>
      </c>
      <c r="M13" s="34">
        <f ca="1">SUMIF(申请个人部分高校生花名册!D:L,B:B,申请个人部分高校生花名册!L:L)</f>
        <v>0</v>
      </c>
      <c r="N13" s="34">
        <f ca="1" t="shared" si="3"/>
        <v>0</v>
      </c>
      <c r="O13" s="34">
        <f ca="1" t="shared" si="4"/>
        <v>6838.62</v>
      </c>
      <c r="P13" s="36" t="s">
        <v>21</v>
      </c>
    </row>
    <row r="14" s="31" customFormat="1" ht="28" customHeight="1" spans="1:16">
      <c r="A14" s="34">
        <f t="shared" ref="A14:A23" si="5">ROW()-2</f>
        <v>12</v>
      </c>
      <c r="B14" s="34" t="s">
        <v>62</v>
      </c>
      <c r="C14" s="34">
        <v>11</v>
      </c>
      <c r="D14" s="34">
        <v>0</v>
      </c>
      <c r="E14" s="34" t="s">
        <v>63</v>
      </c>
      <c r="F14" s="34" t="s">
        <v>64</v>
      </c>
      <c r="G14" s="34" t="s">
        <v>65</v>
      </c>
      <c r="H14" s="34">
        <f ca="1">SUMIF(申请单位部分员工花名册!D:H,B:B,申请单位部分员工花名册!H:H)</f>
        <v>26394.72</v>
      </c>
      <c r="I14" s="34">
        <f ca="1">SUMIF(申请单位部分员工花名册!D:I,B:B,申请单位部分员工花名册!I:I)</f>
        <v>11217.69</v>
      </c>
      <c r="J14" s="34">
        <v>0</v>
      </c>
      <c r="K14" s="34">
        <f ca="1" t="shared" si="1"/>
        <v>37612.41</v>
      </c>
      <c r="L14" s="34">
        <f ca="1" t="shared" si="2"/>
        <v>37612.41</v>
      </c>
      <c r="M14" s="34">
        <f ca="1">SUMIF(申请个人部分高校生花名册!D:L,B:B,申请个人部分高校生花名册!L:L)</f>
        <v>0</v>
      </c>
      <c r="N14" s="34">
        <f ca="1" t="shared" si="3"/>
        <v>0</v>
      </c>
      <c r="O14" s="34">
        <f ca="1" t="shared" si="4"/>
        <v>37612.41</v>
      </c>
      <c r="P14" s="36" t="s">
        <v>21</v>
      </c>
    </row>
    <row r="15" s="31" customFormat="1" ht="28" customHeight="1" spans="1:16">
      <c r="A15" s="34">
        <f t="shared" si="5"/>
        <v>13</v>
      </c>
      <c r="B15" s="34" t="s">
        <v>66</v>
      </c>
      <c r="C15" s="34">
        <v>3</v>
      </c>
      <c r="D15" s="34">
        <v>0</v>
      </c>
      <c r="E15" s="34" t="s">
        <v>67</v>
      </c>
      <c r="F15" s="34" t="s">
        <v>68</v>
      </c>
      <c r="G15" s="34" t="s">
        <v>69</v>
      </c>
      <c r="H15" s="34">
        <f ca="1">SUMIF(申请单位部分员工花名册!D:H,B:B,申请单位部分员工花名册!H:H)</f>
        <v>7198.56</v>
      </c>
      <c r="I15" s="34">
        <f ca="1">SUMIF(申请单位部分员工花名册!D:I,B:B,申请单位部分员工花名册!I:I)</f>
        <v>3059.37</v>
      </c>
      <c r="J15" s="34">
        <v>0</v>
      </c>
      <c r="K15" s="34">
        <f ca="1" t="shared" si="1"/>
        <v>10257.93</v>
      </c>
      <c r="L15" s="34">
        <f ca="1" t="shared" si="2"/>
        <v>10257.93</v>
      </c>
      <c r="M15" s="34">
        <f ca="1">SUMIF(申请个人部分高校生花名册!D:L,B:B,申请个人部分高校生花名册!L:L)</f>
        <v>0</v>
      </c>
      <c r="N15" s="34">
        <f ca="1" t="shared" si="3"/>
        <v>0</v>
      </c>
      <c r="O15" s="34">
        <f ca="1" t="shared" si="4"/>
        <v>10257.93</v>
      </c>
      <c r="P15" s="36" t="s">
        <v>21</v>
      </c>
    </row>
    <row r="16" s="31" customFormat="1" ht="28" customHeight="1" spans="1:16">
      <c r="A16" s="34">
        <f t="shared" si="5"/>
        <v>14</v>
      </c>
      <c r="B16" s="34" t="s">
        <v>70</v>
      </c>
      <c r="C16" s="34">
        <v>2</v>
      </c>
      <c r="D16" s="34">
        <v>0</v>
      </c>
      <c r="E16" s="34" t="s">
        <v>71</v>
      </c>
      <c r="F16" s="34" t="s">
        <v>72</v>
      </c>
      <c r="G16" s="34" t="s">
        <v>73</v>
      </c>
      <c r="H16" s="34">
        <f ca="1">SUMIF(申请单位部分员工花名册!D:H,B:B,申请单位部分员工花名册!H:H)</f>
        <v>4799.04</v>
      </c>
      <c r="I16" s="34">
        <f ca="1">SUMIF(申请单位部分员工花名册!D:I,B:B,申请单位部分员工花名册!I:I)</f>
        <v>2039.58</v>
      </c>
      <c r="J16" s="34">
        <v>0</v>
      </c>
      <c r="K16" s="34">
        <f ca="1" t="shared" si="1"/>
        <v>6838.62</v>
      </c>
      <c r="L16" s="34">
        <f ca="1" t="shared" si="2"/>
        <v>6838.62</v>
      </c>
      <c r="M16" s="34">
        <f ca="1">SUMIF(申请个人部分高校生花名册!D:L,B:B,申请个人部分高校生花名册!L:L)</f>
        <v>0</v>
      </c>
      <c r="N16" s="34">
        <f ca="1" t="shared" si="3"/>
        <v>0</v>
      </c>
      <c r="O16" s="34">
        <f ca="1" t="shared" si="4"/>
        <v>6838.62</v>
      </c>
      <c r="P16" s="36" t="s">
        <v>21</v>
      </c>
    </row>
    <row r="17" s="31" customFormat="1" ht="28" customHeight="1" spans="1:16">
      <c r="A17" s="34">
        <f t="shared" si="5"/>
        <v>15</v>
      </c>
      <c r="B17" s="34" t="s">
        <v>74</v>
      </c>
      <c r="C17" s="34">
        <v>1</v>
      </c>
      <c r="D17" s="34">
        <v>0</v>
      </c>
      <c r="E17" s="34" t="s">
        <v>75</v>
      </c>
      <c r="F17" s="34" t="s">
        <v>76</v>
      </c>
      <c r="G17" s="34" t="s">
        <v>77</v>
      </c>
      <c r="H17" s="34">
        <f ca="1">SUMIF(申请单位部分员工花名册!D:H,B:B,申请单位部分员工花名册!H:H)</f>
        <v>2399.52</v>
      </c>
      <c r="I17" s="34">
        <f ca="1">SUMIF(申请单位部分员工花名册!D:I,B:B,申请单位部分员工花名册!I:I)</f>
        <v>1019.79</v>
      </c>
      <c r="J17" s="34">
        <v>0</v>
      </c>
      <c r="K17" s="34">
        <f ca="1" t="shared" si="1"/>
        <v>3419.31</v>
      </c>
      <c r="L17" s="34">
        <f ca="1" t="shared" si="2"/>
        <v>3419.31</v>
      </c>
      <c r="M17" s="34">
        <f ca="1">SUMIF(申请个人部分高校生花名册!D:L,B:B,申请个人部分高校生花名册!L:L)</f>
        <v>0</v>
      </c>
      <c r="N17" s="34">
        <f ca="1" t="shared" si="3"/>
        <v>0</v>
      </c>
      <c r="O17" s="34">
        <f ca="1" t="shared" si="4"/>
        <v>3419.31</v>
      </c>
      <c r="P17" s="36" t="s">
        <v>21</v>
      </c>
    </row>
    <row r="18" s="31" customFormat="1" ht="28" customHeight="1" spans="1:16">
      <c r="A18" s="34">
        <f t="shared" si="5"/>
        <v>16</v>
      </c>
      <c r="B18" s="34" t="s">
        <v>78</v>
      </c>
      <c r="C18" s="34">
        <v>1</v>
      </c>
      <c r="D18" s="34">
        <v>0</v>
      </c>
      <c r="E18" s="34" t="s">
        <v>79</v>
      </c>
      <c r="F18" s="34" t="s">
        <v>80</v>
      </c>
      <c r="G18" s="34" t="s">
        <v>81</v>
      </c>
      <c r="H18" s="34">
        <f ca="1">SUMIF(申请单位部分员工花名册!D:H,B:B,申请单位部分员工花名册!H:H)</f>
        <v>2399.52</v>
      </c>
      <c r="I18" s="34">
        <f ca="1">SUMIF(申请单位部分员工花名册!D:I,B:B,申请单位部分员工花名册!I:I)</f>
        <v>1019.79</v>
      </c>
      <c r="J18" s="34">
        <v>0</v>
      </c>
      <c r="K18" s="34">
        <f ca="1" t="shared" si="1"/>
        <v>3419.31</v>
      </c>
      <c r="L18" s="34">
        <f ca="1" t="shared" si="2"/>
        <v>3419.31</v>
      </c>
      <c r="M18" s="34">
        <f ca="1">SUMIF(申请个人部分高校生花名册!D:L,B:B,申请个人部分高校生花名册!L:L)</f>
        <v>0</v>
      </c>
      <c r="N18" s="34">
        <f ca="1" t="shared" si="3"/>
        <v>0</v>
      </c>
      <c r="O18" s="34">
        <f ca="1" t="shared" si="4"/>
        <v>3419.31</v>
      </c>
      <c r="P18" s="36" t="s">
        <v>21</v>
      </c>
    </row>
    <row r="19" s="31" customFormat="1" ht="28" customHeight="1" spans="1:16">
      <c r="A19" s="34">
        <f t="shared" si="5"/>
        <v>17</v>
      </c>
      <c r="B19" s="34" t="s">
        <v>82</v>
      </c>
      <c r="C19" s="34">
        <v>1</v>
      </c>
      <c r="D19" s="34">
        <v>0</v>
      </c>
      <c r="E19" s="34" t="s">
        <v>83</v>
      </c>
      <c r="F19" s="34" t="s">
        <v>84</v>
      </c>
      <c r="G19" s="34" t="s">
        <v>85</v>
      </c>
      <c r="H19" s="34">
        <f ca="1">SUMIF(申请单位部分员工花名册!D:H,B:B,申请单位部分员工花名册!H:H)</f>
        <v>2399.52</v>
      </c>
      <c r="I19" s="34">
        <f ca="1">SUMIF(申请单位部分员工花名册!D:I,B:B,申请单位部分员工花名册!I:I)</f>
        <v>1019.79</v>
      </c>
      <c r="J19" s="34">
        <v>0</v>
      </c>
      <c r="K19" s="34">
        <f ca="1" t="shared" si="1"/>
        <v>3419.31</v>
      </c>
      <c r="L19" s="34">
        <f ca="1" t="shared" si="2"/>
        <v>3419.31</v>
      </c>
      <c r="M19" s="34">
        <f ca="1">SUMIF(申请个人部分高校生花名册!D:L,B:B,申请个人部分高校生花名册!L:L)</f>
        <v>0</v>
      </c>
      <c r="N19" s="34">
        <f ca="1" t="shared" ref="N19:N23" si="6">M19</f>
        <v>0</v>
      </c>
      <c r="O19" s="34">
        <f ca="1" t="shared" si="4"/>
        <v>3419.31</v>
      </c>
      <c r="P19" s="36" t="s">
        <v>21</v>
      </c>
    </row>
    <row r="20" s="31" customFormat="1" ht="28" customHeight="1" spans="1:16">
      <c r="A20" s="34">
        <f t="shared" si="5"/>
        <v>18</v>
      </c>
      <c r="B20" s="34" t="s">
        <v>86</v>
      </c>
      <c r="C20" s="34">
        <v>3</v>
      </c>
      <c r="D20" s="34">
        <v>0</v>
      </c>
      <c r="E20" s="34" t="s">
        <v>87</v>
      </c>
      <c r="F20" s="34" t="s">
        <v>88</v>
      </c>
      <c r="G20" s="34" t="s">
        <v>89</v>
      </c>
      <c r="H20" s="34">
        <f ca="1">SUMIF(申请单位部分员工花名册!D:H,B:B,申请单位部分员工花名册!H:H)</f>
        <v>5598.88</v>
      </c>
      <c r="I20" s="34">
        <f ca="1">SUMIF(申请单位部分员工花名册!D:I,B:B,申请单位部分员工花名册!I:I)</f>
        <v>2379.51</v>
      </c>
      <c r="J20" s="34">
        <v>0</v>
      </c>
      <c r="K20" s="34">
        <f ca="1" t="shared" si="1"/>
        <v>7978.39</v>
      </c>
      <c r="L20" s="34">
        <f ca="1" t="shared" si="2"/>
        <v>7978.39</v>
      </c>
      <c r="M20" s="34">
        <f ca="1">SUMIF(申请个人部分高校生花名册!D:L,B:B,申请个人部分高校生花名册!L:L)</f>
        <v>0</v>
      </c>
      <c r="N20" s="34">
        <f ca="1" t="shared" si="6"/>
        <v>0</v>
      </c>
      <c r="O20" s="34">
        <f ca="1" t="shared" si="4"/>
        <v>7978.39</v>
      </c>
      <c r="P20" s="36" t="s">
        <v>21</v>
      </c>
    </row>
    <row r="21" s="31" customFormat="1" ht="28" customHeight="1" spans="1:16">
      <c r="A21" s="34">
        <f t="shared" si="5"/>
        <v>19</v>
      </c>
      <c r="B21" s="34" t="s">
        <v>90</v>
      </c>
      <c r="C21" s="34">
        <v>5</v>
      </c>
      <c r="D21" s="34">
        <v>0</v>
      </c>
      <c r="E21" s="34" t="s">
        <v>91</v>
      </c>
      <c r="F21" s="34" t="s">
        <v>92</v>
      </c>
      <c r="G21" s="34" t="s">
        <v>93</v>
      </c>
      <c r="H21" s="34">
        <f ca="1">SUMIF(申请单位部分员工花名册!D:H,B:B,申请单位部分员工花名册!H:H)</f>
        <v>11997.6</v>
      </c>
      <c r="I21" s="34">
        <f ca="1">SUMIF(申请单位部分员工花名册!D:I,B:B,申请单位部分员工花名册!I:I)</f>
        <v>5098.95</v>
      </c>
      <c r="J21" s="34">
        <v>0</v>
      </c>
      <c r="K21" s="34">
        <f ca="1" t="shared" si="1"/>
        <v>17096.55</v>
      </c>
      <c r="L21" s="34">
        <f ca="1" t="shared" si="2"/>
        <v>17096.55</v>
      </c>
      <c r="M21" s="34">
        <f ca="1">SUMIF(申请个人部分高校生花名册!D:L,B:B,申请个人部分高校生花名册!L:L)</f>
        <v>0</v>
      </c>
      <c r="N21" s="34">
        <f ca="1" t="shared" si="6"/>
        <v>0</v>
      </c>
      <c r="O21" s="34">
        <f ca="1" t="shared" si="4"/>
        <v>17096.55</v>
      </c>
      <c r="P21" s="36" t="s">
        <v>21</v>
      </c>
    </row>
    <row r="22" s="31" customFormat="1" ht="28" customHeight="1" spans="1:16">
      <c r="A22" s="34">
        <f t="shared" si="5"/>
        <v>20</v>
      </c>
      <c r="B22" s="34" t="s">
        <v>94</v>
      </c>
      <c r="C22" s="34">
        <v>2</v>
      </c>
      <c r="D22" s="34">
        <v>0</v>
      </c>
      <c r="E22" s="34" t="s">
        <v>95</v>
      </c>
      <c r="F22" s="34" t="s">
        <v>96</v>
      </c>
      <c r="G22" s="34" t="s">
        <v>97</v>
      </c>
      <c r="H22" s="34">
        <f ca="1">SUMIF(申请单位部分员工花名册!D:H,B:B,申请单位部分员工花名册!H:H)</f>
        <v>4799.04</v>
      </c>
      <c r="I22" s="34">
        <f ca="1">SUMIF(申请单位部分员工花名册!D:I,B:B,申请单位部分员工花名册!I:I)</f>
        <v>2039.58</v>
      </c>
      <c r="J22" s="34">
        <v>0</v>
      </c>
      <c r="K22" s="34">
        <f ca="1" t="shared" si="1"/>
        <v>6838.62</v>
      </c>
      <c r="L22" s="34">
        <f ca="1" t="shared" si="2"/>
        <v>6838.62</v>
      </c>
      <c r="M22" s="34">
        <f ca="1">SUMIF(申请个人部分高校生花名册!D:L,B:B,申请个人部分高校生花名册!L:L)</f>
        <v>0</v>
      </c>
      <c r="N22" s="34">
        <f ca="1" t="shared" si="6"/>
        <v>0</v>
      </c>
      <c r="O22" s="34">
        <f ca="1" t="shared" si="4"/>
        <v>6838.62</v>
      </c>
      <c r="P22" s="36" t="s">
        <v>21</v>
      </c>
    </row>
    <row r="23" s="31" customFormat="1" ht="28" customHeight="1" spans="1:16">
      <c r="A23" s="34">
        <f t="shared" si="5"/>
        <v>21</v>
      </c>
      <c r="B23" s="34" t="s">
        <v>98</v>
      </c>
      <c r="C23" s="34">
        <v>1</v>
      </c>
      <c r="D23" s="34">
        <v>0</v>
      </c>
      <c r="E23" s="34" t="s">
        <v>99</v>
      </c>
      <c r="F23" s="34" t="s">
        <v>100</v>
      </c>
      <c r="G23" s="34" t="s">
        <v>81</v>
      </c>
      <c r="H23" s="34">
        <f ca="1">SUMIF(申请单位部分员工花名册!D:H,B:B,申请单位部分员工花名册!H:H)</f>
        <v>2399.52</v>
      </c>
      <c r="I23" s="34">
        <f ca="1">SUMIF(申请单位部分员工花名册!D:I,B:B,申请单位部分员工花名册!I:I)</f>
        <v>1019.79</v>
      </c>
      <c r="J23" s="34">
        <v>0</v>
      </c>
      <c r="K23" s="34">
        <f ca="1" t="shared" si="1"/>
        <v>3419.31</v>
      </c>
      <c r="L23" s="34">
        <f ca="1" t="shared" si="2"/>
        <v>3419.31</v>
      </c>
      <c r="M23" s="34">
        <f ca="1">SUMIF(申请个人部分高校生花名册!D:L,B:B,申请个人部分高校生花名册!L:L)</f>
        <v>0</v>
      </c>
      <c r="N23" s="34">
        <f ca="1" t="shared" si="6"/>
        <v>0</v>
      </c>
      <c r="O23" s="34">
        <f ca="1" t="shared" si="4"/>
        <v>3419.31</v>
      </c>
      <c r="P23" s="36" t="s">
        <v>21</v>
      </c>
    </row>
    <row r="24" s="31" customFormat="1" ht="28" customHeight="1" spans="1:16">
      <c r="A24" s="34">
        <f t="shared" ref="A24:A33" si="7">ROW()-2</f>
        <v>22</v>
      </c>
      <c r="B24" s="34" t="s">
        <v>101</v>
      </c>
      <c r="C24" s="34">
        <v>2</v>
      </c>
      <c r="D24" s="34">
        <v>1</v>
      </c>
      <c r="E24" s="34" t="s">
        <v>102</v>
      </c>
      <c r="F24" s="34" t="s">
        <v>103</v>
      </c>
      <c r="G24" s="34" t="s">
        <v>104</v>
      </c>
      <c r="H24" s="34">
        <f ca="1">SUMIF(申请单位部分员工花名册!D:H,B:B,申请单位部分员工花名册!H:H)</f>
        <v>4799.04</v>
      </c>
      <c r="I24" s="34">
        <f ca="1">SUMIF(申请单位部分员工花名册!D:I,B:B,申请单位部分员工花名册!I:I)</f>
        <v>2039.58</v>
      </c>
      <c r="J24" s="34">
        <v>0</v>
      </c>
      <c r="K24" s="34">
        <f ca="1" t="shared" si="1"/>
        <v>6838.62</v>
      </c>
      <c r="L24" s="34">
        <f ca="1" t="shared" si="2"/>
        <v>6838.62</v>
      </c>
      <c r="M24" s="34">
        <f ca="1">SUMIF(申请个人部分高校生花名册!D:L,B:B,申请个人部分高校生花名册!L:L)</f>
        <v>1499.7</v>
      </c>
      <c r="N24" s="34">
        <f ca="1" t="shared" ref="N24:N29" si="8">M24</f>
        <v>1499.7</v>
      </c>
      <c r="O24" s="34">
        <f ca="1" t="shared" si="4"/>
        <v>8338.32</v>
      </c>
      <c r="P24" s="36" t="s">
        <v>21</v>
      </c>
    </row>
    <row r="25" s="31" customFormat="1" ht="28" customHeight="1" spans="1:16">
      <c r="A25" s="34">
        <f t="shared" si="7"/>
        <v>23</v>
      </c>
      <c r="B25" s="34" t="s">
        <v>105</v>
      </c>
      <c r="C25" s="34">
        <v>2</v>
      </c>
      <c r="D25" s="34">
        <v>0</v>
      </c>
      <c r="E25" s="34" t="s">
        <v>106</v>
      </c>
      <c r="F25" s="34" t="s">
        <v>107</v>
      </c>
      <c r="G25" s="34" t="s">
        <v>108</v>
      </c>
      <c r="H25" s="34">
        <f ca="1">SUMIF(申请单位部分员工花名册!D:H,B:B,申请单位部分员工花名册!H:H)</f>
        <v>4799.04</v>
      </c>
      <c r="I25" s="34">
        <f ca="1">SUMIF(申请单位部分员工花名册!D:I,B:B,申请单位部分员工花名册!I:I)</f>
        <v>2039.58</v>
      </c>
      <c r="J25" s="34">
        <v>0</v>
      </c>
      <c r="K25" s="34">
        <f ca="1" t="shared" si="1"/>
        <v>6838.62</v>
      </c>
      <c r="L25" s="34">
        <f ca="1" t="shared" si="2"/>
        <v>6838.62</v>
      </c>
      <c r="M25" s="34">
        <f ca="1">SUMIF(申请个人部分高校生花名册!D:L,B:B,申请个人部分高校生花名册!L:L)</f>
        <v>0</v>
      </c>
      <c r="N25" s="34">
        <f ca="1" t="shared" si="8"/>
        <v>0</v>
      </c>
      <c r="O25" s="34">
        <f ca="1" t="shared" si="4"/>
        <v>6838.62</v>
      </c>
      <c r="P25" s="36" t="s">
        <v>21</v>
      </c>
    </row>
    <row r="26" s="31" customFormat="1" ht="28" customHeight="1" spans="1:16">
      <c r="A26" s="34">
        <f t="shared" si="7"/>
        <v>24</v>
      </c>
      <c r="B26" s="34" t="s">
        <v>109</v>
      </c>
      <c r="C26" s="34">
        <v>2</v>
      </c>
      <c r="D26" s="34">
        <v>0</v>
      </c>
      <c r="E26" s="34" t="s">
        <v>110</v>
      </c>
      <c r="F26" s="34" t="s">
        <v>111</v>
      </c>
      <c r="G26" s="34" t="s">
        <v>112</v>
      </c>
      <c r="H26" s="34">
        <f ca="1">SUMIF(申请单位部分员工花名册!D:H,B:B,申请单位部分员工花名册!H:H)</f>
        <v>3199.36</v>
      </c>
      <c r="I26" s="34">
        <f ca="1">SUMIF(申请单位部分员工花名册!D:I,B:B,申请单位部分员工花名册!I:I)</f>
        <v>1359.72</v>
      </c>
      <c r="J26" s="34">
        <v>0</v>
      </c>
      <c r="K26" s="34">
        <f ca="1" t="shared" si="1"/>
        <v>4559.08</v>
      </c>
      <c r="L26" s="34">
        <f ca="1" t="shared" si="2"/>
        <v>4559.08</v>
      </c>
      <c r="M26" s="34">
        <f ca="1">SUMIF(申请个人部分高校生花名册!D:L,B:B,申请个人部分高校生花名册!L:L)</f>
        <v>0</v>
      </c>
      <c r="N26" s="34">
        <f ca="1" t="shared" si="8"/>
        <v>0</v>
      </c>
      <c r="O26" s="34">
        <f ca="1" t="shared" si="4"/>
        <v>4559.08</v>
      </c>
      <c r="P26" s="36" t="s">
        <v>21</v>
      </c>
    </row>
    <row r="27" s="31" customFormat="1" ht="28" customHeight="1" spans="1:16">
      <c r="A27" s="34">
        <f t="shared" si="7"/>
        <v>25</v>
      </c>
      <c r="B27" s="34" t="s">
        <v>113</v>
      </c>
      <c r="C27" s="34">
        <v>1</v>
      </c>
      <c r="D27" s="34">
        <v>0</v>
      </c>
      <c r="E27" s="34" t="s">
        <v>114</v>
      </c>
      <c r="F27" s="34" t="s">
        <v>115</v>
      </c>
      <c r="G27" s="34" t="s">
        <v>116</v>
      </c>
      <c r="H27" s="34">
        <f ca="1">SUMIF(申请单位部分员工花名册!D:H,B:B,申请单位部分员工花名册!H:H)</f>
        <v>2399.52</v>
      </c>
      <c r="I27" s="34">
        <f ca="1">SUMIF(申请单位部分员工花名册!D:I,B:B,申请单位部分员工花名册!I:I)</f>
        <v>1019.79</v>
      </c>
      <c r="J27" s="34">
        <v>0</v>
      </c>
      <c r="K27" s="34">
        <f ca="1" t="shared" si="1"/>
        <v>3419.31</v>
      </c>
      <c r="L27" s="34">
        <f ca="1" t="shared" si="2"/>
        <v>3419.31</v>
      </c>
      <c r="M27" s="34">
        <f ca="1">SUMIF(申请个人部分高校生花名册!D:L,B:B,申请个人部分高校生花名册!L:L)</f>
        <v>0</v>
      </c>
      <c r="N27" s="34">
        <f ca="1" t="shared" si="8"/>
        <v>0</v>
      </c>
      <c r="O27" s="34">
        <f ca="1" t="shared" si="4"/>
        <v>3419.31</v>
      </c>
      <c r="P27" s="36" t="s">
        <v>21</v>
      </c>
    </row>
    <row r="28" s="31" customFormat="1" ht="28" customHeight="1" spans="1:16">
      <c r="A28" s="34">
        <f t="shared" si="7"/>
        <v>26</v>
      </c>
      <c r="B28" s="34" t="s">
        <v>117</v>
      </c>
      <c r="C28" s="34">
        <v>1</v>
      </c>
      <c r="D28" s="34">
        <v>0</v>
      </c>
      <c r="E28" s="34" t="s">
        <v>118</v>
      </c>
      <c r="F28" s="31" t="s">
        <v>119</v>
      </c>
      <c r="G28" s="34" t="s">
        <v>120</v>
      </c>
      <c r="H28" s="34">
        <f ca="1">SUMIF(申请单位部分员工花名册!D:H,B:B,申请单位部分员工花名册!H:H)</f>
        <v>2399.52</v>
      </c>
      <c r="I28" s="34">
        <f ca="1">SUMIF(申请单位部分员工花名册!D:I,B:B,申请单位部分员工花名册!I:I)</f>
        <v>1019.79</v>
      </c>
      <c r="J28" s="34">
        <v>0</v>
      </c>
      <c r="K28" s="34">
        <f ca="1" t="shared" si="1"/>
        <v>3419.31</v>
      </c>
      <c r="L28" s="34">
        <f ca="1" t="shared" si="2"/>
        <v>3419.31</v>
      </c>
      <c r="M28" s="34">
        <f ca="1">SUMIF(申请个人部分高校生花名册!D:L,B:B,申请个人部分高校生花名册!L:L)</f>
        <v>0</v>
      </c>
      <c r="N28" s="34">
        <f ca="1" t="shared" si="8"/>
        <v>0</v>
      </c>
      <c r="O28" s="34">
        <f ca="1" t="shared" si="4"/>
        <v>3419.31</v>
      </c>
      <c r="P28" s="36" t="s">
        <v>21</v>
      </c>
    </row>
    <row r="29" s="31" customFormat="1" ht="28" customHeight="1" spans="1:16">
      <c r="A29" s="34">
        <f t="shared" si="7"/>
        <v>27</v>
      </c>
      <c r="B29" s="34" t="s">
        <v>121</v>
      </c>
      <c r="C29" s="34">
        <v>4</v>
      </c>
      <c r="D29" s="34">
        <v>0</v>
      </c>
      <c r="E29" s="34" t="s">
        <v>122</v>
      </c>
      <c r="F29" s="34" t="s">
        <v>123</v>
      </c>
      <c r="G29" s="34" t="s">
        <v>124</v>
      </c>
      <c r="H29" s="34">
        <f ca="1">SUMIF(申请单位部分员工花名册!D:H,B:B,申请单位部分员工花名册!H:H)</f>
        <v>7998.56</v>
      </c>
      <c r="I29" s="34">
        <f ca="1">SUMIF(申请单位部分员工花名册!D:I,B:B,申请单位部分员工花名册!I:I)</f>
        <v>3399.37</v>
      </c>
      <c r="J29" s="34">
        <v>0</v>
      </c>
      <c r="K29" s="34">
        <f ca="1" t="shared" si="1"/>
        <v>11397.93</v>
      </c>
      <c r="L29" s="34">
        <f ca="1" t="shared" si="2"/>
        <v>11397.93</v>
      </c>
      <c r="M29" s="34">
        <f ca="1">SUMIF(申请个人部分高校生花名册!D:L,B:B,申请个人部分高校生花名册!L:L)</f>
        <v>0</v>
      </c>
      <c r="N29" s="34">
        <f ca="1" t="shared" ref="N29:N60" si="9">M29</f>
        <v>0</v>
      </c>
      <c r="O29" s="34">
        <f ca="1" t="shared" si="4"/>
        <v>11397.93</v>
      </c>
      <c r="P29" s="36" t="s">
        <v>21</v>
      </c>
    </row>
    <row r="30" s="31" customFormat="1" ht="28" customHeight="1" spans="1:16">
      <c r="A30" s="34">
        <f t="shared" si="7"/>
        <v>28</v>
      </c>
      <c r="B30" s="34" t="s">
        <v>125</v>
      </c>
      <c r="C30" s="34">
        <v>11</v>
      </c>
      <c r="D30" s="34">
        <v>0</v>
      </c>
      <c r="E30" s="34" t="s">
        <v>126</v>
      </c>
      <c r="F30" s="34" t="s">
        <v>127</v>
      </c>
      <c r="G30" s="34" t="s">
        <v>128</v>
      </c>
      <c r="H30" s="34">
        <f ca="1">SUMIF(申请单位部分员工花名册!D:H,B:B,申请单位部分员工花名册!H:H)</f>
        <v>26394.72</v>
      </c>
      <c r="I30" s="34">
        <f ca="1">SUMIF(申请单位部分员工花名册!D:I,B:B,申请单位部分员工花名册!I:I)</f>
        <v>11217.69</v>
      </c>
      <c r="J30" s="34">
        <v>0</v>
      </c>
      <c r="K30" s="34">
        <f ca="1" t="shared" si="1"/>
        <v>37612.41</v>
      </c>
      <c r="L30" s="34">
        <f ca="1" t="shared" si="2"/>
        <v>37612.41</v>
      </c>
      <c r="M30" s="34">
        <f ca="1">SUMIF(申请个人部分高校生花名册!D:L,B:B,申请个人部分高校生花名册!L:L)</f>
        <v>0</v>
      </c>
      <c r="N30" s="34">
        <f ca="1" t="shared" si="9"/>
        <v>0</v>
      </c>
      <c r="O30" s="34">
        <f ca="1" t="shared" si="4"/>
        <v>37612.41</v>
      </c>
      <c r="P30" s="36" t="s">
        <v>21</v>
      </c>
    </row>
    <row r="31" s="31" customFormat="1" ht="28" customHeight="1" spans="1:16">
      <c r="A31" s="34">
        <f t="shared" si="7"/>
        <v>29</v>
      </c>
      <c r="B31" s="34" t="s">
        <v>129</v>
      </c>
      <c r="C31" s="34">
        <v>18</v>
      </c>
      <c r="D31" s="34">
        <v>0</v>
      </c>
      <c r="E31" s="34" t="s">
        <v>130</v>
      </c>
      <c r="F31" s="34" t="s">
        <v>131</v>
      </c>
      <c r="G31" s="34" t="s">
        <v>132</v>
      </c>
      <c r="H31" s="34">
        <f ca="1">SUMIF(申请单位部分员工花名册!D:H,B:B,申请单位部分员工花名册!H:H)</f>
        <v>43575.84</v>
      </c>
      <c r="I31" s="34">
        <f ca="1">SUMIF(申请单位部分员工花名册!D:I,B:B,申请单位部分员工花名册!I:I)</f>
        <v>18519.63</v>
      </c>
      <c r="J31" s="34">
        <v>0</v>
      </c>
      <c r="K31" s="34">
        <f ca="1" t="shared" si="1"/>
        <v>62095.47</v>
      </c>
      <c r="L31" s="34">
        <f ca="1" t="shared" si="2"/>
        <v>62095.47</v>
      </c>
      <c r="M31" s="34">
        <f ca="1">SUMIF(申请个人部分高校生花名册!D:L,B:B,申请个人部分高校生花名册!L:L)</f>
        <v>0</v>
      </c>
      <c r="N31" s="34">
        <f ca="1" t="shared" si="9"/>
        <v>0</v>
      </c>
      <c r="O31" s="34">
        <f ca="1" t="shared" si="4"/>
        <v>62095.47</v>
      </c>
      <c r="P31" s="36" t="s">
        <v>21</v>
      </c>
    </row>
    <row r="32" s="31" customFormat="1" ht="28" customHeight="1" spans="1:16">
      <c r="A32" s="34">
        <f t="shared" si="7"/>
        <v>30</v>
      </c>
      <c r="B32" s="34" t="s">
        <v>133</v>
      </c>
      <c r="C32" s="34">
        <v>19</v>
      </c>
      <c r="D32" s="34">
        <v>0</v>
      </c>
      <c r="E32" s="34" t="s">
        <v>134</v>
      </c>
      <c r="F32" s="34" t="s">
        <v>135</v>
      </c>
      <c r="G32" s="34" t="s">
        <v>136</v>
      </c>
      <c r="H32" s="34">
        <f ca="1">SUMIF(申请单位部分员工花名册!D:H,B:B,申请单位部分员工花名册!H:H)</f>
        <v>45590.88</v>
      </c>
      <c r="I32" s="34">
        <f ca="1">SUMIF(申请单位部分员工花名册!D:I,B:B,申请单位部分员工花名册!I:I)</f>
        <v>19376.01</v>
      </c>
      <c r="J32" s="34">
        <v>0</v>
      </c>
      <c r="K32" s="34">
        <f ca="1" t="shared" si="1"/>
        <v>64966.89</v>
      </c>
      <c r="L32" s="34">
        <f ca="1" t="shared" si="2"/>
        <v>64966.89</v>
      </c>
      <c r="M32" s="34">
        <f ca="1">SUMIF(申请个人部分高校生花名册!D:L,B:B,申请个人部分高校生花名册!L:L)</f>
        <v>0</v>
      </c>
      <c r="N32" s="34">
        <f ca="1" t="shared" si="9"/>
        <v>0</v>
      </c>
      <c r="O32" s="34">
        <f ca="1" t="shared" si="4"/>
        <v>64966.89</v>
      </c>
      <c r="P32" s="36" t="s">
        <v>21</v>
      </c>
    </row>
    <row r="33" s="31" customFormat="1" ht="28" customHeight="1" spans="1:16">
      <c r="A33" s="34">
        <f t="shared" si="7"/>
        <v>31</v>
      </c>
      <c r="B33" s="34" t="s">
        <v>137</v>
      </c>
      <c r="C33" s="34">
        <v>5</v>
      </c>
      <c r="D33" s="34">
        <v>0</v>
      </c>
      <c r="E33" s="34" t="s">
        <v>138</v>
      </c>
      <c r="F33" s="34" t="s">
        <v>139</v>
      </c>
      <c r="G33" s="34" t="s">
        <v>140</v>
      </c>
      <c r="H33" s="34">
        <f ca="1">SUMIF(申请单位部分员工花名册!D:H,B:B,申请单位部分员工花名册!H:H)</f>
        <v>8798.24</v>
      </c>
      <c r="I33" s="34">
        <f ca="1">SUMIF(申请单位部分员工花名册!D:I,B:B,申请单位部分员工花名册!I:I)</f>
        <v>3739.23</v>
      </c>
      <c r="J33" s="34">
        <v>0</v>
      </c>
      <c r="K33" s="34">
        <f ca="1" t="shared" si="1"/>
        <v>12537.47</v>
      </c>
      <c r="L33" s="34">
        <f ca="1" t="shared" si="2"/>
        <v>12537.47</v>
      </c>
      <c r="M33" s="34">
        <f ca="1">SUMIF(申请个人部分高校生花名册!D:L,B:B,申请个人部分高校生花名册!L:L)</f>
        <v>0</v>
      </c>
      <c r="N33" s="34">
        <f ca="1" t="shared" si="9"/>
        <v>0</v>
      </c>
      <c r="O33" s="34">
        <f ca="1" t="shared" si="4"/>
        <v>12537.47</v>
      </c>
      <c r="P33" s="36" t="s">
        <v>21</v>
      </c>
    </row>
    <row r="34" s="31" customFormat="1" ht="28" customHeight="1" spans="1:16">
      <c r="A34" s="34">
        <f t="shared" ref="A34:A43" si="10">ROW()-2</f>
        <v>32</v>
      </c>
      <c r="B34" s="34" t="s">
        <v>141</v>
      </c>
      <c r="C34" s="34">
        <v>3</v>
      </c>
      <c r="D34" s="34">
        <v>0</v>
      </c>
      <c r="E34" s="34" t="s">
        <v>142</v>
      </c>
      <c r="F34" s="34" t="s">
        <v>143</v>
      </c>
      <c r="G34" s="34" t="s">
        <v>144</v>
      </c>
      <c r="H34" s="34">
        <f ca="1">SUMIF(申请单位部分员工花名册!D:H,B:B,申请单位部分员工花名册!H:H)</f>
        <v>5598.88</v>
      </c>
      <c r="I34" s="34">
        <f ca="1">SUMIF(申请单位部分员工花名册!D:I,B:B,申请单位部分员工花名册!I:I)</f>
        <v>2379.51</v>
      </c>
      <c r="J34" s="34">
        <v>0</v>
      </c>
      <c r="K34" s="34">
        <f ca="1" t="shared" si="1"/>
        <v>7978.39</v>
      </c>
      <c r="L34" s="34">
        <f ca="1" t="shared" si="2"/>
        <v>7978.39</v>
      </c>
      <c r="M34" s="34">
        <f ca="1">SUMIF(申请个人部分高校生花名册!D:L,B:B,申请个人部分高校生花名册!L:L)</f>
        <v>0</v>
      </c>
      <c r="N34" s="34">
        <f ca="1" t="shared" si="9"/>
        <v>0</v>
      </c>
      <c r="O34" s="34">
        <f ca="1" t="shared" si="4"/>
        <v>7978.39</v>
      </c>
      <c r="P34" s="36" t="s">
        <v>21</v>
      </c>
    </row>
    <row r="35" s="31" customFormat="1" ht="28" customHeight="1" spans="1:16">
      <c r="A35" s="34">
        <f t="shared" si="10"/>
        <v>33</v>
      </c>
      <c r="B35" s="34" t="s">
        <v>145</v>
      </c>
      <c r="C35" s="34">
        <v>2</v>
      </c>
      <c r="D35" s="34">
        <v>0</v>
      </c>
      <c r="E35" s="34" t="s">
        <v>146</v>
      </c>
      <c r="F35" s="34" t="s">
        <v>147</v>
      </c>
      <c r="G35" s="34" t="s">
        <v>148</v>
      </c>
      <c r="H35" s="34">
        <f ca="1">SUMIF(申请单位部分员工花名册!D:H,B:B,申请单位部分员工花名册!H:H)</f>
        <v>4799.04</v>
      </c>
      <c r="I35" s="34">
        <f ca="1">SUMIF(申请单位部分员工花名册!D:I,B:B,申请单位部分员工花名册!I:I)</f>
        <v>2039.58</v>
      </c>
      <c r="J35" s="34">
        <v>0</v>
      </c>
      <c r="K35" s="34">
        <f ca="1" t="shared" ref="K35:K66" si="11">H35+I35</f>
        <v>6838.62</v>
      </c>
      <c r="L35" s="34">
        <f ca="1" t="shared" ref="L35:L66" si="12">K35</f>
        <v>6838.62</v>
      </c>
      <c r="M35" s="34">
        <f ca="1">SUMIF(申请个人部分高校生花名册!D:L,B:B,申请个人部分高校生花名册!L:L)</f>
        <v>0</v>
      </c>
      <c r="N35" s="34">
        <f ca="1" t="shared" si="9"/>
        <v>0</v>
      </c>
      <c r="O35" s="34">
        <f ca="1" t="shared" si="4"/>
        <v>6838.62</v>
      </c>
      <c r="P35" s="36" t="s">
        <v>21</v>
      </c>
    </row>
    <row r="36" s="31" customFormat="1" ht="28" customHeight="1" spans="1:16">
      <c r="A36" s="34">
        <f t="shared" si="10"/>
        <v>34</v>
      </c>
      <c r="B36" s="34" t="s">
        <v>149</v>
      </c>
      <c r="C36" s="34">
        <v>1</v>
      </c>
      <c r="D36" s="34">
        <v>0</v>
      </c>
      <c r="E36" s="34" t="s">
        <v>150</v>
      </c>
      <c r="F36" s="34" t="s">
        <v>151</v>
      </c>
      <c r="G36" s="34" t="s">
        <v>152</v>
      </c>
      <c r="H36" s="34">
        <f ca="1">SUMIF(申请单位部分员工花名册!D:H,B:B,申请单位部分员工花名册!H:H)</f>
        <v>2399.52</v>
      </c>
      <c r="I36" s="34">
        <f ca="1">SUMIF(申请单位部分员工花名册!D:I,B:B,申请单位部分员工花名册!I:I)</f>
        <v>1019.79</v>
      </c>
      <c r="J36" s="34">
        <v>0</v>
      </c>
      <c r="K36" s="34">
        <f ca="1" t="shared" si="11"/>
        <v>3419.31</v>
      </c>
      <c r="L36" s="34">
        <f ca="1" t="shared" si="12"/>
        <v>3419.31</v>
      </c>
      <c r="M36" s="34">
        <f ca="1">SUMIF(申请个人部分高校生花名册!D:L,B:B,申请个人部分高校生花名册!L:L)</f>
        <v>0</v>
      </c>
      <c r="N36" s="34">
        <f ca="1" t="shared" si="9"/>
        <v>0</v>
      </c>
      <c r="O36" s="34">
        <f ca="1" t="shared" si="4"/>
        <v>3419.31</v>
      </c>
      <c r="P36" s="36" t="s">
        <v>21</v>
      </c>
    </row>
    <row r="37" s="31" customFormat="1" ht="28" customHeight="1" spans="1:16">
      <c r="A37" s="34">
        <f t="shared" si="10"/>
        <v>35</v>
      </c>
      <c r="B37" s="34" t="s">
        <v>153</v>
      </c>
      <c r="C37" s="34">
        <v>6</v>
      </c>
      <c r="D37" s="34">
        <v>0</v>
      </c>
      <c r="E37" s="34" t="s">
        <v>154</v>
      </c>
      <c r="F37" s="34" t="s">
        <v>155</v>
      </c>
      <c r="G37" s="34" t="s">
        <v>156</v>
      </c>
      <c r="H37" s="34">
        <f ca="1">SUMIF(申请单位部分员工花名册!D:H,B:B,申请单位部分员工花名册!H:H)</f>
        <v>14397.12</v>
      </c>
      <c r="I37" s="34">
        <f ca="1">SUMIF(申请单位部分员工花名册!D:I,B:B,申请单位部分员工花名册!I:I)</f>
        <v>6118.74</v>
      </c>
      <c r="J37" s="34">
        <v>0</v>
      </c>
      <c r="K37" s="34">
        <f ca="1" t="shared" si="11"/>
        <v>20515.86</v>
      </c>
      <c r="L37" s="34">
        <f ca="1" t="shared" si="12"/>
        <v>20515.86</v>
      </c>
      <c r="M37" s="34">
        <f ca="1">SUMIF(申请个人部分高校生花名册!D:L,B:B,申请个人部分高校生花名册!L:L)</f>
        <v>0</v>
      </c>
      <c r="N37" s="34">
        <f ca="1" t="shared" si="9"/>
        <v>0</v>
      </c>
      <c r="O37" s="34">
        <f ca="1" t="shared" si="4"/>
        <v>20515.86</v>
      </c>
      <c r="P37" s="36" t="s">
        <v>21</v>
      </c>
    </row>
    <row r="38" s="31" customFormat="1" ht="28" customHeight="1" spans="1:16">
      <c r="A38" s="34">
        <f t="shared" si="10"/>
        <v>36</v>
      </c>
      <c r="B38" s="34" t="s">
        <v>157</v>
      </c>
      <c r="C38" s="34">
        <v>2</v>
      </c>
      <c r="D38" s="34">
        <v>0</v>
      </c>
      <c r="E38" s="34" t="s">
        <v>158</v>
      </c>
      <c r="F38" s="34" t="s">
        <v>159</v>
      </c>
      <c r="G38" s="34" t="s">
        <v>160</v>
      </c>
      <c r="H38" s="34">
        <f ca="1">SUMIF(申请单位部分员工花名册!D:H,B:B,申请单位部分员工花名册!H:H)</f>
        <v>4799.04</v>
      </c>
      <c r="I38" s="34">
        <f ca="1">SUMIF(申请单位部分员工花名册!D:I,B:B,申请单位部分员工花名册!I:I)</f>
        <v>2039.58</v>
      </c>
      <c r="J38" s="34">
        <v>0</v>
      </c>
      <c r="K38" s="34">
        <f ca="1" t="shared" si="11"/>
        <v>6838.62</v>
      </c>
      <c r="L38" s="34">
        <f ca="1" t="shared" si="12"/>
        <v>6838.62</v>
      </c>
      <c r="M38" s="34">
        <f ca="1">SUMIF(申请个人部分高校生花名册!D:L,B:B,申请个人部分高校生花名册!L:L)</f>
        <v>0</v>
      </c>
      <c r="N38" s="34">
        <f ca="1" t="shared" si="9"/>
        <v>0</v>
      </c>
      <c r="O38" s="34">
        <f ca="1" t="shared" si="4"/>
        <v>6838.62</v>
      </c>
      <c r="P38" s="36" t="s">
        <v>21</v>
      </c>
    </row>
    <row r="39" s="31" customFormat="1" ht="28" customHeight="1" spans="1:16">
      <c r="A39" s="34">
        <f t="shared" si="10"/>
        <v>37</v>
      </c>
      <c r="B39" s="34" t="s">
        <v>161</v>
      </c>
      <c r="C39" s="34">
        <v>4</v>
      </c>
      <c r="D39" s="34">
        <v>0</v>
      </c>
      <c r="E39" s="34" t="s">
        <v>162</v>
      </c>
      <c r="F39" s="34" t="s">
        <v>163</v>
      </c>
      <c r="G39" s="34" t="s">
        <v>164</v>
      </c>
      <c r="H39" s="34">
        <f ca="1">SUMIF(申请单位部分员工花名册!D:H,B:B,申请单位部分员工花名册!H:H)</f>
        <v>9598.08</v>
      </c>
      <c r="I39" s="34">
        <f ca="1">SUMIF(申请单位部分员工花名册!D:I,B:B,申请单位部分员工花名册!I:I)</f>
        <v>4079.16</v>
      </c>
      <c r="J39" s="34">
        <v>0</v>
      </c>
      <c r="K39" s="34">
        <f ca="1" t="shared" si="11"/>
        <v>13677.24</v>
      </c>
      <c r="L39" s="34">
        <f ca="1" t="shared" si="12"/>
        <v>13677.24</v>
      </c>
      <c r="M39" s="34">
        <f ca="1">SUMIF(申请个人部分高校生花名册!D:L,B:B,申请个人部分高校生花名册!L:L)</f>
        <v>0</v>
      </c>
      <c r="N39" s="34">
        <f ca="1" t="shared" si="9"/>
        <v>0</v>
      </c>
      <c r="O39" s="34">
        <f ca="1" t="shared" si="4"/>
        <v>13677.24</v>
      </c>
      <c r="P39" s="36" t="s">
        <v>21</v>
      </c>
    </row>
    <row r="40" s="31" customFormat="1" ht="28" customHeight="1" spans="1:16">
      <c r="A40" s="34">
        <f t="shared" si="10"/>
        <v>38</v>
      </c>
      <c r="B40" s="34" t="s">
        <v>165</v>
      </c>
      <c r="C40" s="34">
        <v>3</v>
      </c>
      <c r="D40" s="34">
        <v>0</v>
      </c>
      <c r="E40" s="34" t="s">
        <v>166</v>
      </c>
      <c r="F40" s="34" t="s">
        <v>167</v>
      </c>
      <c r="G40" s="34" t="s">
        <v>168</v>
      </c>
      <c r="H40" s="34">
        <f ca="1">SUMIF(申请单位部分员工花名册!D:H,B:B,申请单位部分员工花名册!H:H)</f>
        <v>7198.56</v>
      </c>
      <c r="I40" s="34">
        <f ca="1">SUMIF(申请单位部分员工花名册!D:I,B:B,申请单位部分员工花名册!I:I)</f>
        <v>3059.37</v>
      </c>
      <c r="J40" s="34">
        <v>0</v>
      </c>
      <c r="K40" s="34">
        <f ca="1" t="shared" si="11"/>
        <v>10257.93</v>
      </c>
      <c r="L40" s="34">
        <f ca="1" t="shared" si="12"/>
        <v>10257.93</v>
      </c>
      <c r="M40" s="34">
        <f ca="1">SUMIF(申请个人部分高校生花名册!D:L,B:B,申请个人部分高校生花名册!L:L)</f>
        <v>0</v>
      </c>
      <c r="N40" s="34">
        <f ca="1" t="shared" si="9"/>
        <v>0</v>
      </c>
      <c r="O40" s="34">
        <f ca="1" t="shared" si="4"/>
        <v>10257.93</v>
      </c>
      <c r="P40" s="36" t="s">
        <v>21</v>
      </c>
    </row>
    <row r="41" s="31" customFormat="1" ht="28" customHeight="1" spans="1:16">
      <c r="A41" s="34">
        <f t="shared" si="10"/>
        <v>39</v>
      </c>
      <c r="B41" s="34" t="s">
        <v>169</v>
      </c>
      <c r="C41" s="34">
        <v>14</v>
      </c>
      <c r="D41" s="34">
        <v>0</v>
      </c>
      <c r="E41" s="34" t="s">
        <v>170</v>
      </c>
      <c r="F41" s="34" t="s">
        <v>171</v>
      </c>
      <c r="G41" s="34" t="s">
        <v>172</v>
      </c>
      <c r="H41" s="34">
        <f ca="1">SUMIF(申请单位部分员工花名册!D:H,B:B,申请单位部分员工花名册!H:H)</f>
        <v>31195.84</v>
      </c>
      <c r="I41" s="34">
        <f ca="1">SUMIF(申请单位部分员工花名册!D:I,B:B,申请单位部分员工花名册!I:I)</f>
        <v>12577.41</v>
      </c>
      <c r="J41" s="34">
        <v>0</v>
      </c>
      <c r="K41" s="34">
        <f ca="1" t="shared" si="11"/>
        <v>43773.25</v>
      </c>
      <c r="L41" s="34">
        <f ca="1" t="shared" si="12"/>
        <v>43773.25</v>
      </c>
      <c r="M41" s="34">
        <f ca="1">SUMIF(申请个人部分高校生花名册!D:L,B:B,申请个人部分高校生花名册!L:L)</f>
        <v>0</v>
      </c>
      <c r="N41" s="34">
        <f ca="1" t="shared" si="9"/>
        <v>0</v>
      </c>
      <c r="O41" s="34">
        <f ca="1" t="shared" si="4"/>
        <v>43773.25</v>
      </c>
      <c r="P41" s="36" t="s">
        <v>21</v>
      </c>
    </row>
    <row r="42" s="31" customFormat="1" ht="28" customHeight="1" spans="1:16">
      <c r="A42" s="34">
        <f t="shared" si="10"/>
        <v>40</v>
      </c>
      <c r="B42" s="34" t="s">
        <v>173</v>
      </c>
      <c r="C42" s="34">
        <v>4</v>
      </c>
      <c r="D42" s="34">
        <v>0</v>
      </c>
      <c r="E42" s="34" t="s">
        <v>174</v>
      </c>
      <c r="F42" s="34" t="s">
        <v>175</v>
      </c>
      <c r="G42" s="34" t="s">
        <v>176</v>
      </c>
      <c r="H42" s="34">
        <f ca="1">SUMIF(申请单位部分员工花名册!D:H,B:B,申请单位部分员工花名册!H:H)</f>
        <v>9598.08</v>
      </c>
      <c r="I42" s="34">
        <f ca="1">SUMIF(申请单位部分员工花名册!D:I,B:B,申请单位部分员工花名册!I:I)</f>
        <v>4079.16</v>
      </c>
      <c r="J42" s="34">
        <v>0</v>
      </c>
      <c r="K42" s="34">
        <f ca="1" t="shared" si="11"/>
        <v>13677.24</v>
      </c>
      <c r="L42" s="34">
        <f ca="1" t="shared" si="12"/>
        <v>13677.24</v>
      </c>
      <c r="M42" s="34">
        <f ca="1">SUMIF(申请个人部分高校生花名册!D:L,B:B,申请个人部分高校生花名册!L:L)</f>
        <v>0</v>
      </c>
      <c r="N42" s="34">
        <f ca="1" t="shared" si="9"/>
        <v>0</v>
      </c>
      <c r="O42" s="34">
        <f ca="1" t="shared" si="4"/>
        <v>13677.24</v>
      </c>
      <c r="P42" s="36" t="s">
        <v>21</v>
      </c>
    </row>
    <row r="43" s="31" customFormat="1" ht="28" customHeight="1" spans="1:16">
      <c r="A43" s="34">
        <f t="shared" si="10"/>
        <v>41</v>
      </c>
      <c r="B43" s="34" t="s">
        <v>177</v>
      </c>
      <c r="C43" s="34">
        <v>8</v>
      </c>
      <c r="D43" s="34">
        <v>0</v>
      </c>
      <c r="E43" s="34" t="s">
        <v>178</v>
      </c>
      <c r="F43" s="34" t="s">
        <v>179</v>
      </c>
      <c r="G43" s="34" t="s">
        <v>180</v>
      </c>
      <c r="H43" s="34">
        <f ca="1">SUMIF(申请单位部分员工花名册!D:H,B:B,申请单位部分员工花名册!H:H)</f>
        <v>19196.16</v>
      </c>
      <c r="I43" s="34">
        <f ca="1">SUMIF(申请单位部分员工花名册!D:I,B:B,申请单位部分员工花名册!I:I)</f>
        <v>8158.32</v>
      </c>
      <c r="J43" s="34">
        <v>0</v>
      </c>
      <c r="K43" s="34">
        <f ca="1" t="shared" si="11"/>
        <v>27354.48</v>
      </c>
      <c r="L43" s="34">
        <f ca="1" t="shared" si="12"/>
        <v>27354.48</v>
      </c>
      <c r="M43" s="34">
        <f ca="1">SUMIF(申请个人部分高校生花名册!D:L,B:B,申请个人部分高校生花名册!L:L)</f>
        <v>0</v>
      </c>
      <c r="N43" s="34">
        <f ca="1" t="shared" si="9"/>
        <v>0</v>
      </c>
      <c r="O43" s="34">
        <f ca="1" t="shared" si="4"/>
        <v>27354.48</v>
      </c>
      <c r="P43" s="36" t="s">
        <v>21</v>
      </c>
    </row>
    <row r="44" s="31" customFormat="1" ht="28" customHeight="1" spans="1:16">
      <c r="A44" s="34">
        <f t="shared" ref="A44:A53" si="13">ROW()-2</f>
        <v>42</v>
      </c>
      <c r="B44" s="34" t="s">
        <v>181</v>
      </c>
      <c r="C44" s="34">
        <v>2</v>
      </c>
      <c r="D44" s="34">
        <v>0</v>
      </c>
      <c r="E44" s="34" t="s">
        <v>182</v>
      </c>
      <c r="F44" s="34" t="s">
        <v>183</v>
      </c>
      <c r="G44" s="34" t="s">
        <v>184</v>
      </c>
      <c r="H44" s="34">
        <f ca="1">SUMIF(申请单位部分员工花名册!D:H,B:B,申请单位部分员工花名册!H:H)</f>
        <v>4799.04</v>
      </c>
      <c r="I44" s="34">
        <f ca="1">SUMIF(申请单位部分员工花名册!D:I,B:B,申请单位部分员工花名册!I:I)</f>
        <v>2039.58</v>
      </c>
      <c r="J44" s="34">
        <v>0</v>
      </c>
      <c r="K44" s="34">
        <f ca="1" t="shared" si="11"/>
        <v>6838.62</v>
      </c>
      <c r="L44" s="34">
        <f ca="1" t="shared" si="12"/>
        <v>6838.62</v>
      </c>
      <c r="M44" s="34">
        <f ca="1">SUMIF(申请个人部分高校生花名册!D:L,B:B,申请个人部分高校生花名册!L:L)</f>
        <v>0</v>
      </c>
      <c r="N44" s="34">
        <f ca="1" t="shared" si="9"/>
        <v>0</v>
      </c>
      <c r="O44" s="34">
        <f ca="1" t="shared" si="4"/>
        <v>6838.62</v>
      </c>
      <c r="P44" s="36" t="s">
        <v>21</v>
      </c>
    </row>
    <row r="45" s="31" customFormat="1" ht="28" customHeight="1" spans="1:16">
      <c r="A45" s="34">
        <f t="shared" si="13"/>
        <v>43</v>
      </c>
      <c r="B45" s="34" t="s">
        <v>185</v>
      </c>
      <c r="C45" s="34">
        <v>6</v>
      </c>
      <c r="D45" s="34">
        <v>1</v>
      </c>
      <c r="E45" s="34" t="s">
        <v>186</v>
      </c>
      <c r="F45" s="34" t="s">
        <v>187</v>
      </c>
      <c r="G45" s="34" t="s">
        <v>188</v>
      </c>
      <c r="H45" s="34">
        <f ca="1">SUMIF(申请单位部分员工花名册!D:H,B:B,申请单位部分员工花名册!H:H)</f>
        <v>14397.12</v>
      </c>
      <c r="I45" s="34">
        <f ca="1">SUMIF(申请单位部分员工花名册!D:I,B:B,申请单位部分员工花名册!I:I)</f>
        <v>6118.74</v>
      </c>
      <c r="J45" s="34">
        <v>0</v>
      </c>
      <c r="K45" s="34">
        <f ca="1" t="shared" si="11"/>
        <v>20515.86</v>
      </c>
      <c r="L45" s="34">
        <f ca="1" t="shared" si="12"/>
        <v>20515.86</v>
      </c>
      <c r="M45" s="34">
        <f ca="1">SUMIF(申请个人部分高校生花名册!D:L,B:B,申请个人部分高校生花名册!L:L)</f>
        <v>1499.7</v>
      </c>
      <c r="N45" s="34">
        <f ca="1" t="shared" si="9"/>
        <v>1499.7</v>
      </c>
      <c r="O45" s="34">
        <f ca="1" t="shared" si="4"/>
        <v>22015.56</v>
      </c>
      <c r="P45" s="36" t="s">
        <v>21</v>
      </c>
    </row>
    <row r="46" s="31" customFormat="1" ht="28" customHeight="1" spans="1:16">
      <c r="A46" s="34">
        <f t="shared" si="13"/>
        <v>44</v>
      </c>
      <c r="B46" s="34" t="s">
        <v>189</v>
      </c>
      <c r="C46" s="34">
        <v>1</v>
      </c>
      <c r="D46" s="34">
        <v>0</v>
      </c>
      <c r="E46" s="34" t="s">
        <v>190</v>
      </c>
      <c r="F46" s="34" t="s">
        <v>191</v>
      </c>
      <c r="G46" s="34" t="s">
        <v>192</v>
      </c>
      <c r="H46" s="34">
        <f ca="1">SUMIF(申请单位部分员工花名册!D:H,B:B,申请单位部分员工花名册!H:H)</f>
        <v>2399.52</v>
      </c>
      <c r="I46" s="34">
        <f ca="1">SUMIF(申请单位部分员工花名册!D:I,B:B,申请单位部分员工花名册!I:I)</f>
        <v>1019.79</v>
      </c>
      <c r="J46" s="34">
        <v>0</v>
      </c>
      <c r="K46" s="34">
        <f ca="1" t="shared" si="11"/>
        <v>3419.31</v>
      </c>
      <c r="L46" s="34">
        <f ca="1" t="shared" si="12"/>
        <v>3419.31</v>
      </c>
      <c r="M46" s="34">
        <f ca="1">SUMIF(申请个人部分高校生花名册!D:L,B:B,申请个人部分高校生花名册!L:L)</f>
        <v>0</v>
      </c>
      <c r="N46" s="34">
        <f ca="1" t="shared" si="9"/>
        <v>0</v>
      </c>
      <c r="O46" s="34">
        <f ca="1" t="shared" si="4"/>
        <v>3419.31</v>
      </c>
      <c r="P46" s="36" t="s">
        <v>21</v>
      </c>
    </row>
    <row r="47" s="31" customFormat="1" ht="28" customHeight="1" spans="1:16">
      <c r="A47" s="34">
        <f t="shared" si="13"/>
        <v>45</v>
      </c>
      <c r="B47" s="34" t="s">
        <v>193</v>
      </c>
      <c r="C47" s="34">
        <v>1</v>
      </c>
      <c r="D47" s="34">
        <v>0</v>
      </c>
      <c r="E47" s="34" t="s">
        <v>194</v>
      </c>
      <c r="F47" s="34" t="s">
        <v>195</v>
      </c>
      <c r="G47" s="34" t="s">
        <v>196</v>
      </c>
      <c r="H47" s="34">
        <f ca="1">SUMIF(申请单位部分员工花名册!D:H,B:B,申请单位部分员工花名册!H:H)</f>
        <v>2399.52</v>
      </c>
      <c r="I47" s="34">
        <f ca="1">SUMIF(申请单位部分员工花名册!D:I,B:B,申请单位部分员工花名册!I:I)</f>
        <v>1019.79</v>
      </c>
      <c r="J47" s="34">
        <v>0</v>
      </c>
      <c r="K47" s="34">
        <f ca="1" t="shared" si="11"/>
        <v>3419.31</v>
      </c>
      <c r="L47" s="34">
        <f ca="1" t="shared" si="12"/>
        <v>3419.31</v>
      </c>
      <c r="M47" s="34">
        <f ca="1">SUMIF(申请个人部分高校生花名册!D:L,B:B,申请个人部分高校生花名册!L:L)</f>
        <v>0</v>
      </c>
      <c r="N47" s="34">
        <f ca="1" t="shared" si="9"/>
        <v>0</v>
      </c>
      <c r="O47" s="34">
        <f ca="1" t="shared" si="4"/>
        <v>3419.31</v>
      </c>
      <c r="P47" s="36" t="s">
        <v>21</v>
      </c>
    </row>
    <row r="48" s="31" customFormat="1" ht="28" customHeight="1" spans="1:16">
      <c r="A48" s="34">
        <f t="shared" si="13"/>
        <v>46</v>
      </c>
      <c r="B48" s="34" t="s">
        <v>197</v>
      </c>
      <c r="C48" s="34">
        <v>5</v>
      </c>
      <c r="D48" s="34">
        <v>0</v>
      </c>
      <c r="E48" s="34" t="s">
        <v>198</v>
      </c>
      <c r="F48" s="34" t="s">
        <v>199</v>
      </c>
      <c r="G48" s="34" t="s">
        <v>200</v>
      </c>
      <c r="H48" s="34">
        <f ca="1">SUMIF(申请单位部分员工花名册!D:H,B:B,申请单位部分员工花名册!H:H)</f>
        <v>11197.76</v>
      </c>
      <c r="I48" s="34">
        <f ca="1">SUMIF(申请单位部分员工花名册!D:I,B:B,申请单位部分员工花名册!I:I)</f>
        <v>4759.02</v>
      </c>
      <c r="J48" s="34">
        <v>0</v>
      </c>
      <c r="K48" s="34">
        <f ca="1" t="shared" si="11"/>
        <v>15956.78</v>
      </c>
      <c r="L48" s="34">
        <f ca="1" t="shared" si="12"/>
        <v>15956.78</v>
      </c>
      <c r="M48" s="34">
        <f ca="1">SUMIF(申请个人部分高校生花名册!D:L,B:B,申请个人部分高校生花名册!L:L)</f>
        <v>0</v>
      </c>
      <c r="N48" s="34">
        <f ca="1" t="shared" si="9"/>
        <v>0</v>
      </c>
      <c r="O48" s="34">
        <f ca="1" t="shared" si="4"/>
        <v>15956.78</v>
      </c>
      <c r="P48" s="36" t="s">
        <v>21</v>
      </c>
    </row>
    <row r="49" s="31" customFormat="1" ht="28" customHeight="1" spans="1:16">
      <c r="A49" s="34">
        <f t="shared" si="13"/>
        <v>47</v>
      </c>
      <c r="B49" s="34" t="s">
        <v>201</v>
      </c>
      <c r="C49" s="34">
        <v>1</v>
      </c>
      <c r="D49" s="34">
        <v>0</v>
      </c>
      <c r="E49" s="34" t="s">
        <v>202</v>
      </c>
      <c r="F49" s="34" t="s">
        <v>203</v>
      </c>
      <c r="G49" s="34" t="s">
        <v>204</v>
      </c>
      <c r="H49" s="34">
        <f ca="1">SUMIF(申请单位部分员工花名册!D:H,B:B,申请单位部分员工花名册!H:H)</f>
        <v>2399.52</v>
      </c>
      <c r="I49" s="34">
        <f ca="1">SUMIF(申请单位部分员工花名册!D:I,B:B,申请单位部分员工花名册!I:I)</f>
        <v>1019.79</v>
      </c>
      <c r="J49" s="34">
        <v>0</v>
      </c>
      <c r="K49" s="34">
        <f ca="1" t="shared" si="11"/>
        <v>3419.31</v>
      </c>
      <c r="L49" s="34">
        <f ca="1" t="shared" si="12"/>
        <v>3419.31</v>
      </c>
      <c r="M49" s="34">
        <f ca="1">SUMIF(申请个人部分高校生花名册!D:L,B:B,申请个人部分高校生花名册!L:L)</f>
        <v>0</v>
      </c>
      <c r="N49" s="34">
        <f ca="1" t="shared" si="9"/>
        <v>0</v>
      </c>
      <c r="O49" s="34">
        <f ca="1" t="shared" si="4"/>
        <v>3419.31</v>
      </c>
      <c r="P49" s="36" t="s">
        <v>21</v>
      </c>
    </row>
    <row r="50" s="31" customFormat="1" ht="28" customHeight="1" spans="1:16">
      <c r="A50" s="34">
        <f t="shared" si="13"/>
        <v>48</v>
      </c>
      <c r="B50" s="34" t="s">
        <v>205</v>
      </c>
      <c r="C50" s="34">
        <v>1</v>
      </c>
      <c r="D50" s="34">
        <v>0</v>
      </c>
      <c r="E50" s="34" t="s">
        <v>206</v>
      </c>
      <c r="F50" s="34" t="s">
        <v>207</v>
      </c>
      <c r="G50" s="34" t="s">
        <v>208</v>
      </c>
      <c r="H50" s="34">
        <f ca="1">SUMIF(申请单位部分员工花名册!D:H,B:B,申请单位部分员工花名册!H:H)</f>
        <v>2399.52</v>
      </c>
      <c r="I50" s="34">
        <f ca="1">SUMIF(申请单位部分员工花名册!D:I,B:B,申请单位部分员工花名册!I:I)</f>
        <v>1019.79</v>
      </c>
      <c r="J50" s="34">
        <v>0</v>
      </c>
      <c r="K50" s="34">
        <f ca="1" t="shared" si="11"/>
        <v>3419.31</v>
      </c>
      <c r="L50" s="34">
        <f ca="1" t="shared" si="12"/>
        <v>3419.31</v>
      </c>
      <c r="M50" s="34">
        <f ca="1">SUMIF(申请个人部分高校生花名册!D:L,B:B,申请个人部分高校生花名册!L:L)</f>
        <v>0</v>
      </c>
      <c r="N50" s="34">
        <f ca="1" t="shared" si="9"/>
        <v>0</v>
      </c>
      <c r="O50" s="34">
        <f ca="1" t="shared" si="4"/>
        <v>3419.31</v>
      </c>
      <c r="P50" s="36" t="s">
        <v>21</v>
      </c>
    </row>
    <row r="51" s="31" customFormat="1" ht="28" customHeight="1" spans="1:16">
      <c r="A51" s="34">
        <f t="shared" si="13"/>
        <v>49</v>
      </c>
      <c r="B51" s="34" t="s">
        <v>209</v>
      </c>
      <c r="C51" s="34">
        <v>5</v>
      </c>
      <c r="D51" s="34">
        <v>1</v>
      </c>
      <c r="E51" s="34" t="s">
        <v>210</v>
      </c>
      <c r="F51" s="34" t="s">
        <v>211</v>
      </c>
      <c r="G51" s="34" t="s">
        <v>212</v>
      </c>
      <c r="H51" s="34">
        <f ca="1">SUMIF(申请单位部分员工花名册!D:H,B:B,申请单位部分员工花名册!H:H)</f>
        <v>11997.6</v>
      </c>
      <c r="I51" s="34">
        <f ca="1">SUMIF(申请单位部分员工花名册!D:I,B:B,申请单位部分员工花名册!I:I)</f>
        <v>5098.95</v>
      </c>
      <c r="J51" s="34">
        <v>0</v>
      </c>
      <c r="K51" s="34">
        <f ca="1" t="shared" si="11"/>
        <v>17096.55</v>
      </c>
      <c r="L51" s="34">
        <f ca="1" t="shared" si="12"/>
        <v>17096.55</v>
      </c>
      <c r="M51" s="34">
        <f ca="1">SUMIF(申请个人部分高校生花名册!D:L,B:B,申请个人部分高校生花名册!L:L)</f>
        <v>1499.7</v>
      </c>
      <c r="N51" s="34">
        <f ca="1" t="shared" si="9"/>
        <v>1499.7</v>
      </c>
      <c r="O51" s="34">
        <f ca="1" t="shared" si="4"/>
        <v>18596.25</v>
      </c>
      <c r="P51" s="36" t="s">
        <v>21</v>
      </c>
    </row>
    <row r="52" s="31" customFormat="1" ht="28" customHeight="1" spans="1:16">
      <c r="A52" s="34">
        <f t="shared" si="13"/>
        <v>50</v>
      </c>
      <c r="B52" s="34" t="s">
        <v>213</v>
      </c>
      <c r="C52" s="34">
        <v>13</v>
      </c>
      <c r="D52" s="34">
        <v>0</v>
      </c>
      <c r="E52" s="34" t="s">
        <v>214</v>
      </c>
      <c r="F52" s="34" t="s">
        <v>215</v>
      </c>
      <c r="G52" s="34" t="s">
        <v>216</v>
      </c>
      <c r="H52" s="34">
        <f ca="1">SUMIF(申请单位部分员工花名册!D:H,B:B,申请单位部分员工花名册!H:H)</f>
        <v>31193.76</v>
      </c>
      <c r="I52" s="34">
        <f ca="1">SUMIF(申请单位部分员工花名册!D:I,B:B,申请单位部分员工花名册!I:I)</f>
        <v>13257.27</v>
      </c>
      <c r="J52" s="34">
        <v>0</v>
      </c>
      <c r="K52" s="34">
        <f ca="1" t="shared" si="11"/>
        <v>44451.03</v>
      </c>
      <c r="L52" s="34">
        <f ca="1" t="shared" si="12"/>
        <v>44451.03</v>
      </c>
      <c r="M52" s="34">
        <f ca="1">SUMIF(申请个人部分高校生花名册!D:L,B:B,申请个人部分高校生花名册!L:L)</f>
        <v>0</v>
      </c>
      <c r="N52" s="34">
        <f ca="1" t="shared" si="9"/>
        <v>0</v>
      </c>
      <c r="O52" s="34">
        <f ca="1" t="shared" si="4"/>
        <v>44451.03</v>
      </c>
      <c r="P52" s="36" t="s">
        <v>21</v>
      </c>
    </row>
    <row r="53" s="31" customFormat="1" ht="28" customHeight="1" spans="1:16">
      <c r="A53" s="34">
        <f t="shared" si="13"/>
        <v>51</v>
      </c>
      <c r="B53" s="34" t="s">
        <v>217</v>
      </c>
      <c r="C53" s="34">
        <v>1</v>
      </c>
      <c r="D53" s="34">
        <v>0</v>
      </c>
      <c r="E53" s="34" t="s">
        <v>218</v>
      </c>
      <c r="F53" s="34" t="s">
        <v>219</v>
      </c>
      <c r="G53" s="34" t="s">
        <v>216</v>
      </c>
      <c r="H53" s="34">
        <f ca="1">SUMIF(申请单位部分员工花名册!D:H,B:B,申请单位部分员工花名册!H:H)</f>
        <v>2399.52</v>
      </c>
      <c r="I53" s="34">
        <f ca="1">SUMIF(申请单位部分员工花名册!D:I,B:B,申请单位部分员工花名册!I:I)</f>
        <v>1019.79</v>
      </c>
      <c r="J53" s="34">
        <v>0</v>
      </c>
      <c r="K53" s="34">
        <f ca="1" t="shared" si="11"/>
        <v>3419.31</v>
      </c>
      <c r="L53" s="34">
        <f ca="1" t="shared" si="12"/>
        <v>3419.31</v>
      </c>
      <c r="M53" s="34">
        <f ca="1">SUMIF(申请个人部分高校生花名册!D:L,B:B,申请个人部分高校生花名册!L:L)</f>
        <v>0</v>
      </c>
      <c r="N53" s="34">
        <f ca="1" t="shared" si="9"/>
        <v>0</v>
      </c>
      <c r="O53" s="34">
        <f ca="1" t="shared" si="4"/>
        <v>3419.31</v>
      </c>
      <c r="P53" s="36" t="s">
        <v>21</v>
      </c>
    </row>
    <row r="54" s="31" customFormat="1" ht="28" customHeight="1" spans="1:16">
      <c r="A54" s="34">
        <f t="shared" ref="A54:A63" si="14">ROW()-2</f>
        <v>52</v>
      </c>
      <c r="B54" s="34" t="s">
        <v>220</v>
      </c>
      <c r="C54" s="34">
        <v>7</v>
      </c>
      <c r="D54" s="34">
        <v>0</v>
      </c>
      <c r="E54" s="34" t="s">
        <v>221</v>
      </c>
      <c r="F54" s="34" t="s">
        <v>222</v>
      </c>
      <c r="G54" s="34" t="s">
        <v>223</v>
      </c>
      <c r="H54" s="34">
        <f ca="1">SUMIF(申请单位部分员工花名册!D:H,B:B,申请单位部分员工花名册!H:H)</f>
        <v>11997.6</v>
      </c>
      <c r="I54" s="34">
        <f ca="1">SUMIF(申请单位部分员工花名册!D:I,B:B,申请单位部分员工花名册!I:I)</f>
        <v>5098.95</v>
      </c>
      <c r="J54" s="34">
        <v>0</v>
      </c>
      <c r="K54" s="34">
        <f ca="1" t="shared" si="11"/>
        <v>17096.55</v>
      </c>
      <c r="L54" s="34">
        <f ca="1" t="shared" si="12"/>
        <v>17096.55</v>
      </c>
      <c r="M54" s="34">
        <f ca="1">SUMIF(申请个人部分高校生花名册!D:L,B:B,申请个人部分高校生花名册!L:L)</f>
        <v>0</v>
      </c>
      <c r="N54" s="34">
        <f ca="1" t="shared" si="9"/>
        <v>0</v>
      </c>
      <c r="O54" s="34">
        <f ca="1" t="shared" si="4"/>
        <v>17096.55</v>
      </c>
      <c r="P54" s="36" t="s">
        <v>21</v>
      </c>
    </row>
    <row r="55" s="31" customFormat="1" ht="28" customHeight="1" spans="1:16">
      <c r="A55" s="34">
        <f t="shared" si="14"/>
        <v>53</v>
      </c>
      <c r="B55" s="34" t="s">
        <v>224</v>
      </c>
      <c r="C55" s="34">
        <v>2</v>
      </c>
      <c r="D55" s="34">
        <v>1</v>
      </c>
      <c r="E55" s="34" t="s">
        <v>225</v>
      </c>
      <c r="F55" s="34" t="s">
        <v>226</v>
      </c>
      <c r="G55" s="34" t="s">
        <v>227</v>
      </c>
      <c r="H55" s="34">
        <f ca="1">SUMIF(申请单位部分员工花名册!D:H,B:B,申请单位部分员工花名册!H:H)</f>
        <v>3999.2</v>
      </c>
      <c r="I55" s="34">
        <f ca="1">SUMIF(申请单位部分员工花名册!D:I,B:B,申请单位部分员工花名册!I:I)</f>
        <v>1699.65</v>
      </c>
      <c r="J55" s="34">
        <v>0</v>
      </c>
      <c r="K55" s="34">
        <f ca="1" t="shared" si="11"/>
        <v>5698.85</v>
      </c>
      <c r="L55" s="34">
        <f ca="1" t="shared" si="12"/>
        <v>5698.85</v>
      </c>
      <c r="M55" s="34">
        <f ca="1">SUMIF(申请个人部分高校生花名册!D:L,B:B,申请个人部分高校生花名册!L:L)</f>
        <v>999.8</v>
      </c>
      <c r="N55" s="34">
        <f ca="1" t="shared" si="9"/>
        <v>999.8</v>
      </c>
      <c r="O55" s="34">
        <f ca="1" t="shared" si="4"/>
        <v>6698.65</v>
      </c>
      <c r="P55" s="36" t="s">
        <v>21</v>
      </c>
    </row>
    <row r="56" s="31" customFormat="1" ht="28" customHeight="1" spans="1:16">
      <c r="A56" s="34">
        <f t="shared" si="14"/>
        <v>54</v>
      </c>
      <c r="B56" s="34" t="s">
        <v>228</v>
      </c>
      <c r="C56" s="34">
        <v>1</v>
      </c>
      <c r="D56" s="34">
        <v>0</v>
      </c>
      <c r="E56" s="34" t="s">
        <v>229</v>
      </c>
      <c r="F56" s="34" t="s">
        <v>230</v>
      </c>
      <c r="G56" s="34" t="s">
        <v>231</v>
      </c>
      <c r="H56" s="34">
        <f ca="1">SUMIF(申请单位部分员工花名册!D:H,B:B,申请单位部分员工花名册!H:H)</f>
        <v>2640</v>
      </c>
      <c r="I56" s="34">
        <f ca="1">SUMIF(申请单位部分员工花名册!D:I,B:B,申请单位部分员工花名册!I:I)</f>
        <v>1122</v>
      </c>
      <c r="J56" s="34">
        <v>0</v>
      </c>
      <c r="K56" s="34">
        <f ca="1" t="shared" si="11"/>
        <v>3762</v>
      </c>
      <c r="L56" s="34">
        <f ca="1" t="shared" si="12"/>
        <v>3762</v>
      </c>
      <c r="M56" s="34">
        <f ca="1">SUMIF(申请个人部分高校生花名册!D:L,B:B,申请个人部分高校生花名册!L:L)</f>
        <v>0</v>
      </c>
      <c r="N56" s="34">
        <f ca="1" t="shared" si="9"/>
        <v>0</v>
      </c>
      <c r="O56" s="34">
        <f ca="1" t="shared" si="4"/>
        <v>3762</v>
      </c>
      <c r="P56" s="36" t="s">
        <v>21</v>
      </c>
    </row>
    <row r="57" s="31" customFormat="1" ht="28" customHeight="1" spans="1:16">
      <c r="A57" s="34">
        <f t="shared" si="14"/>
        <v>55</v>
      </c>
      <c r="B57" s="34" t="s">
        <v>232</v>
      </c>
      <c r="C57" s="34">
        <v>5</v>
      </c>
      <c r="D57" s="34">
        <v>0</v>
      </c>
      <c r="E57" s="34" t="s">
        <v>233</v>
      </c>
      <c r="F57" s="34" t="s">
        <v>234</v>
      </c>
      <c r="G57" s="34" t="s">
        <v>235</v>
      </c>
      <c r="H57" s="34">
        <f ca="1">SUMIF(申请单位部分员工花名册!D:H,B:B,申请单位部分员工花名册!H:H)</f>
        <v>10397.92</v>
      </c>
      <c r="I57" s="34">
        <f ca="1">SUMIF(申请单位部分员工花名册!D:I,B:B,申请单位部分员工花名册!I:I)</f>
        <v>4419.09</v>
      </c>
      <c r="J57" s="34">
        <v>0</v>
      </c>
      <c r="K57" s="34">
        <f ca="1" t="shared" si="11"/>
        <v>14817.01</v>
      </c>
      <c r="L57" s="34">
        <f ca="1" t="shared" si="12"/>
        <v>14817.01</v>
      </c>
      <c r="M57" s="34">
        <f ca="1">SUMIF(申请个人部分高校生花名册!D:L,B:B,申请个人部分高校生花名册!L:L)</f>
        <v>0</v>
      </c>
      <c r="N57" s="34">
        <f ca="1" t="shared" si="9"/>
        <v>0</v>
      </c>
      <c r="O57" s="34">
        <f ca="1" t="shared" si="4"/>
        <v>14817.01</v>
      </c>
      <c r="P57" s="36" t="s">
        <v>21</v>
      </c>
    </row>
    <row r="58" s="31" customFormat="1" ht="28" customHeight="1" spans="1:16">
      <c r="A58" s="34">
        <f t="shared" si="14"/>
        <v>56</v>
      </c>
      <c r="B58" s="34" t="s">
        <v>236</v>
      </c>
      <c r="C58" s="34">
        <v>5</v>
      </c>
      <c r="D58" s="34">
        <v>0</v>
      </c>
      <c r="E58" s="34" t="s">
        <v>237</v>
      </c>
      <c r="F58" s="34" t="s">
        <v>238</v>
      </c>
      <c r="G58" s="34" t="s">
        <v>239</v>
      </c>
      <c r="H58" s="34">
        <f ca="1">SUMIF(申请单位部分员工花名册!D:H,B:B,申请单位部分员工花名册!H:H)</f>
        <v>11998.08</v>
      </c>
      <c r="I58" s="34">
        <f ca="1">SUMIF(申请单位部分员工花名册!D:I,B:B,申请单位部分员工花名册!I:I)</f>
        <v>5099.16</v>
      </c>
      <c r="J58" s="34">
        <v>0</v>
      </c>
      <c r="K58" s="34">
        <f ca="1" t="shared" si="11"/>
        <v>17097.24</v>
      </c>
      <c r="L58" s="34">
        <f ca="1" t="shared" si="12"/>
        <v>17097.24</v>
      </c>
      <c r="M58" s="34">
        <f ca="1">SUMIF(申请个人部分高校生花名册!D:L,B:B,申请个人部分高校生花名册!L:L)</f>
        <v>0</v>
      </c>
      <c r="N58" s="34">
        <f ca="1" t="shared" si="9"/>
        <v>0</v>
      </c>
      <c r="O58" s="34">
        <f ca="1" t="shared" si="4"/>
        <v>17097.24</v>
      </c>
      <c r="P58" s="36" t="s">
        <v>21</v>
      </c>
    </row>
    <row r="59" s="31" customFormat="1" ht="28" customHeight="1" spans="1:16">
      <c r="A59" s="34">
        <f t="shared" si="14"/>
        <v>57</v>
      </c>
      <c r="B59" s="34" t="s">
        <v>240</v>
      </c>
      <c r="C59" s="34">
        <v>5</v>
      </c>
      <c r="D59" s="34">
        <v>0</v>
      </c>
      <c r="E59" s="34" t="s">
        <v>241</v>
      </c>
      <c r="F59" s="34" t="s">
        <v>242</v>
      </c>
      <c r="G59" s="34" t="s">
        <v>243</v>
      </c>
      <c r="H59" s="34">
        <f ca="1">SUMIF(申请单位部分员工花名册!D:H,B:B,申请单位部分员工花名册!H:H)</f>
        <v>11997.6</v>
      </c>
      <c r="I59" s="34">
        <f ca="1">SUMIF(申请单位部分员工花名册!D:I,B:B,申请单位部分员工花名册!I:I)</f>
        <v>5098.95</v>
      </c>
      <c r="J59" s="34">
        <v>0</v>
      </c>
      <c r="K59" s="34">
        <f ca="1" t="shared" si="11"/>
        <v>17096.55</v>
      </c>
      <c r="L59" s="34">
        <f ca="1" t="shared" si="12"/>
        <v>17096.55</v>
      </c>
      <c r="M59" s="34">
        <f ca="1">SUMIF(申请个人部分高校生花名册!D:L,B:B,申请个人部分高校生花名册!L:L)</f>
        <v>0</v>
      </c>
      <c r="N59" s="34">
        <f ca="1" t="shared" si="9"/>
        <v>0</v>
      </c>
      <c r="O59" s="34">
        <f ca="1" t="shared" si="4"/>
        <v>17096.55</v>
      </c>
      <c r="P59" s="36" t="s">
        <v>21</v>
      </c>
    </row>
    <row r="60" s="31" customFormat="1" ht="28" customHeight="1" spans="1:16">
      <c r="A60" s="34">
        <f t="shared" si="14"/>
        <v>58</v>
      </c>
      <c r="B60" s="34" t="s">
        <v>244</v>
      </c>
      <c r="C60" s="34">
        <v>2</v>
      </c>
      <c r="D60" s="34">
        <v>0</v>
      </c>
      <c r="E60" s="34" t="s">
        <v>245</v>
      </c>
      <c r="F60" s="34" t="s">
        <v>246</v>
      </c>
      <c r="G60" s="34" t="s">
        <v>247</v>
      </c>
      <c r="H60" s="34">
        <f ca="1">SUMIF(申请单位部分员工花名册!D:H,B:B,申请单位部分员工花名册!H:H)</f>
        <v>5279.52</v>
      </c>
      <c r="I60" s="34">
        <f ca="1">SUMIF(申请单位部分员工花名册!D:I,B:B,申请单位部分员工花名册!I:I)</f>
        <v>2243.79</v>
      </c>
      <c r="J60" s="34">
        <v>0</v>
      </c>
      <c r="K60" s="34">
        <f ca="1" t="shared" si="11"/>
        <v>7523.31</v>
      </c>
      <c r="L60" s="34">
        <f ca="1" t="shared" si="12"/>
        <v>7523.31</v>
      </c>
      <c r="M60" s="34">
        <f ca="1">SUMIF(申请个人部分高校生花名册!D:L,B:B,申请个人部分高校生花名册!L:L)</f>
        <v>0</v>
      </c>
      <c r="N60" s="34">
        <f ca="1" t="shared" si="9"/>
        <v>0</v>
      </c>
      <c r="O60" s="34">
        <f ca="1" t="shared" si="4"/>
        <v>7523.31</v>
      </c>
      <c r="P60" s="36" t="s">
        <v>21</v>
      </c>
    </row>
    <row r="61" s="31" customFormat="1" ht="28" customHeight="1" spans="1:16">
      <c r="A61" s="34">
        <f t="shared" si="14"/>
        <v>59</v>
      </c>
      <c r="B61" s="34" t="s">
        <v>248</v>
      </c>
      <c r="C61" s="34">
        <v>4</v>
      </c>
      <c r="D61" s="34">
        <v>0</v>
      </c>
      <c r="E61" s="34" t="s">
        <v>249</v>
      </c>
      <c r="F61" s="34" t="s">
        <v>250</v>
      </c>
      <c r="G61" s="34" t="s">
        <v>251</v>
      </c>
      <c r="H61" s="34">
        <f ca="1">SUMIF(申请单位部分员工花名册!D:H,B:B,申请单位部分员工花名册!H:H)</f>
        <v>9598.56</v>
      </c>
      <c r="I61" s="34">
        <f ca="1">SUMIF(申请单位部分员工花名册!D:I,B:B,申请单位部分员工花名册!I:I)</f>
        <v>4079.37</v>
      </c>
      <c r="J61" s="34">
        <v>0</v>
      </c>
      <c r="K61" s="34">
        <f ca="1" t="shared" si="11"/>
        <v>13677.93</v>
      </c>
      <c r="L61" s="34">
        <f ca="1" t="shared" si="12"/>
        <v>13677.93</v>
      </c>
      <c r="M61" s="34">
        <f ca="1">SUMIF(申请个人部分高校生花名册!D:L,B:B,申请个人部分高校生花名册!L:L)</f>
        <v>0</v>
      </c>
      <c r="N61" s="34">
        <f ca="1" t="shared" ref="N61:N85" si="15">M61</f>
        <v>0</v>
      </c>
      <c r="O61" s="34">
        <f ca="1" t="shared" si="4"/>
        <v>13677.93</v>
      </c>
      <c r="P61" s="36" t="s">
        <v>21</v>
      </c>
    </row>
    <row r="62" s="31" customFormat="1" ht="28" customHeight="1" spans="1:16">
      <c r="A62" s="34">
        <f t="shared" si="14"/>
        <v>60</v>
      </c>
      <c r="B62" s="34" t="s">
        <v>252</v>
      </c>
      <c r="C62" s="34">
        <v>4</v>
      </c>
      <c r="D62" s="34">
        <v>0</v>
      </c>
      <c r="E62" s="34" t="s">
        <v>253</v>
      </c>
      <c r="F62" s="34" t="s">
        <v>254</v>
      </c>
      <c r="G62" s="34" t="s">
        <v>255</v>
      </c>
      <c r="H62" s="34">
        <f ca="1">SUMIF(申请单位部分员工花名册!D:H,B:B,申请单位部分员工花名册!H:H)</f>
        <v>6398.72</v>
      </c>
      <c r="I62" s="34">
        <f ca="1">SUMIF(申请单位部分员工花名册!D:I,B:B,申请单位部分员工花名册!I:I)</f>
        <v>2719.44</v>
      </c>
      <c r="J62" s="34">
        <v>0</v>
      </c>
      <c r="K62" s="34">
        <f ca="1" t="shared" si="11"/>
        <v>9118.16</v>
      </c>
      <c r="L62" s="34">
        <f ca="1" t="shared" si="12"/>
        <v>9118.16</v>
      </c>
      <c r="M62" s="34">
        <f ca="1">SUMIF(申请个人部分高校生花名册!D:L,B:B,申请个人部分高校生花名册!L:L)</f>
        <v>0</v>
      </c>
      <c r="N62" s="34">
        <f ca="1" t="shared" si="15"/>
        <v>0</v>
      </c>
      <c r="O62" s="34">
        <f ca="1" t="shared" si="4"/>
        <v>9118.16</v>
      </c>
      <c r="P62" s="36" t="s">
        <v>21</v>
      </c>
    </row>
    <row r="63" s="31" customFormat="1" ht="28" customHeight="1" spans="1:16">
      <c r="A63" s="34">
        <f t="shared" si="14"/>
        <v>61</v>
      </c>
      <c r="B63" s="34" t="s">
        <v>256</v>
      </c>
      <c r="C63" s="34">
        <v>4</v>
      </c>
      <c r="D63" s="34">
        <v>0</v>
      </c>
      <c r="E63" s="34" t="s">
        <v>257</v>
      </c>
      <c r="F63" s="34" t="s">
        <v>258</v>
      </c>
      <c r="G63" s="34" t="s">
        <v>259</v>
      </c>
      <c r="H63" s="34">
        <f ca="1">SUMIF(申请单位部分员工花名册!D:H,B:B,申请单位部分员工花名册!H:H)</f>
        <v>5598.88</v>
      </c>
      <c r="I63" s="34">
        <f ca="1">SUMIF(申请单位部分员工花名册!D:I,B:B,申请单位部分员工花名册!I:I)</f>
        <v>2379.51</v>
      </c>
      <c r="J63" s="34">
        <v>0</v>
      </c>
      <c r="K63" s="34">
        <f ca="1" t="shared" si="11"/>
        <v>7978.39</v>
      </c>
      <c r="L63" s="34">
        <f ca="1" t="shared" si="12"/>
        <v>7978.39</v>
      </c>
      <c r="M63" s="34">
        <f ca="1">SUMIF(申请个人部分高校生花名册!D:L,B:B,申请个人部分高校生花名册!L:L)</f>
        <v>0</v>
      </c>
      <c r="N63" s="34">
        <f ca="1" t="shared" si="15"/>
        <v>0</v>
      </c>
      <c r="O63" s="34">
        <f ca="1" t="shared" si="4"/>
        <v>7978.39</v>
      </c>
      <c r="P63" s="36" t="s">
        <v>21</v>
      </c>
    </row>
    <row r="64" s="31" customFormat="1" ht="28" customHeight="1" spans="1:16">
      <c r="A64" s="34">
        <f t="shared" ref="A64:A73" si="16">ROW()-2</f>
        <v>62</v>
      </c>
      <c r="B64" s="34" t="s">
        <v>260</v>
      </c>
      <c r="C64" s="34">
        <v>1</v>
      </c>
      <c r="D64" s="34">
        <v>0</v>
      </c>
      <c r="E64" s="34" t="s">
        <v>261</v>
      </c>
      <c r="F64" s="34" t="s">
        <v>262</v>
      </c>
      <c r="G64" s="34" t="s">
        <v>263</v>
      </c>
      <c r="H64" s="34">
        <f ca="1">SUMIF(申请单位部分员工花名册!D:H,B:B,申请单位部分员工花名册!H:H)</f>
        <v>2399.52</v>
      </c>
      <c r="I64" s="34">
        <f ca="1">SUMIF(申请单位部分员工花名册!D:I,B:B,申请单位部分员工花名册!I:I)</f>
        <v>1019.79</v>
      </c>
      <c r="J64" s="34">
        <v>0</v>
      </c>
      <c r="K64" s="34">
        <f ca="1" t="shared" si="11"/>
        <v>3419.31</v>
      </c>
      <c r="L64" s="34">
        <f ca="1" t="shared" si="12"/>
        <v>3419.31</v>
      </c>
      <c r="M64" s="34">
        <f ca="1">SUMIF(申请个人部分高校生花名册!D:L,B:B,申请个人部分高校生花名册!L:L)</f>
        <v>0</v>
      </c>
      <c r="N64" s="34">
        <f ca="1" t="shared" si="15"/>
        <v>0</v>
      </c>
      <c r="O64" s="34">
        <f ca="1" t="shared" si="4"/>
        <v>3419.31</v>
      </c>
      <c r="P64" s="36" t="s">
        <v>21</v>
      </c>
    </row>
    <row r="65" s="31" customFormat="1" ht="28" customHeight="1" spans="1:16">
      <c r="A65" s="34">
        <f t="shared" si="16"/>
        <v>63</v>
      </c>
      <c r="B65" s="34" t="s">
        <v>264</v>
      </c>
      <c r="C65" s="34">
        <v>58</v>
      </c>
      <c r="D65" s="34">
        <v>0</v>
      </c>
      <c r="E65" s="34" t="s">
        <v>265</v>
      </c>
      <c r="F65" s="34" t="s">
        <v>266</v>
      </c>
      <c r="G65" s="34" t="s">
        <v>267</v>
      </c>
      <c r="H65" s="34">
        <f ca="1">SUMIF(申请单位部分员工花名册!D:H,B:B,申请单位部分员工花名册!H:H)</f>
        <v>139412.64</v>
      </c>
      <c r="I65" s="34">
        <f ca="1">SUMIF(申请单位部分员工花名册!D:I,B:B,申请单位部分员工花名册!I:I)</f>
        <v>59250.03</v>
      </c>
      <c r="J65" s="34">
        <v>0</v>
      </c>
      <c r="K65" s="34">
        <f ca="1" t="shared" ref="K65:K78" si="17">H65+I65</f>
        <v>198662.67</v>
      </c>
      <c r="L65" s="34">
        <f ca="1" t="shared" ref="L65:L78" si="18">K65</f>
        <v>198662.67</v>
      </c>
      <c r="M65" s="34">
        <f ca="1">SUMIF(申请个人部分高校生花名册!D:L,B:B,申请个人部分高校生花名册!L:L)</f>
        <v>0</v>
      </c>
      <c r="N65" s="34">
        <f ca="1" t="shared" si="15"/>
        <v>0</v>
      </c>
      <c r="O65" s="34">
        <f ca="1" t="shared" si="4"/>
        <v>198662.67</v>
      </c>
      <c r="P65" s="36" t="s">
        <v>21</v>
      </c>
    </row>
    <row r="66" s="31" customFormat="1" ht="28" customHeight="1" spans="1:16">
      <c r="A66" s="34">
        <f t="shared" si="16"/>
        <v>64</v>
      </c>
      <c r="B66" s="34" t="s">
        <v>268</v>
      </c>
      <c r="C66" s="34">
        <v>1</v>
      </c>
      <c r="D66" s="34">
        <v>0</v>
      </c>
      <c r="E66" s="34" t="s">
        <v>269</v>
      </c>
      <c r="F66" s="34" t="s">
        <v>270</v>
      </c>
      <c r="G66" s="34" t="s">
        <v>271</v>
      </c>
      <c r="H66" s="34">
        <f ca="1">SUMIF(申请单位部分员工花名册!D:H,B:B,申请单位部分员工花名册!H:H)</f>
        <v>2400</v>
      </c>
      <c r="I66" s="34">
        <f ca="1">SUMIF(申请单位部分员工花名册!D:I,B:B,申请单位部分员工花名册!I:I)</f>
        <v>1020</v>
      </c>
      <c r="J66" s="34">
        <v>0</v>
      </c>
      <c r="K66" s="34">
        <f ca="1" t="shared" si="17"/>
        <v>3420</v>
      </c>
      <c r="L66" s="34">
        <f ca="1" t="shared" si="18"/>
        <v>3420</v>
      </c>
      <c r="M66" s="34">
        <f ca="1">SUMIF(申请个人部分高校生花名册!D:L,B:B,申请个人部分高校生花名册!L:L)</f>
        <v>0</v>
      </c>
      <c r="N66" s="34">
        <f ca="1" t="shared" si="15"/>
        <v>0</v>
      </c>
      <c r="O66" s="34">
        <f ca="1" t="shared" si="4"/>
        <v>3420</v>
      </c>
      <c r="P66" s="36" t="s">
        <v>21</v>
      </c>
    </row>
    <row r="67" s="31" customFormat="1" ht="28" customHeight="1" spans="1:16">
      <c r="A67" s="34">
        <f t="shared" si="16"/>
        <v>65</v>
      </c>
      <c r="B67" s="34" t="s">
        <v>272</v>
      </c>
      <c r="C67" s="34">
        <v>1</v>
      </c>
      <c r="D67" s="34">
        <v>0</v>
      </c>
      <c r="E67" s="34" t="s">
        <v>273</v>
      </c>
      <c r="F67" s="34" t="s">
        <v>274</v>
      </c>
      <c r="G67" s="34" t="s">
        <v>275</v>
      </c>
      <c r="H67" s="34">
        <f ca="1">SUMIF(申请单位部分员工花名册!D:H,B:B,申请单位部分员工花名册!H:H)</f>
        <v>2399.52</v>
      </c>
      <c r="I67" s="34">
        <f ca="1">SUMIF(申请单位部分员工花名册!D:I,B:B,申请单位部分员工花名册!I:I)</f>
        <v>1019.79</v>
      </c>
      <c r="J67" s="34">
        <v>0</v>
      </c>
      <c r="K67" s="34">
        <f ca="1" t="shared" si="17"/>
        <v>3419.31</v>
      </c>
      <c r="L67" s="34">
        <f ca="1" t="shared" si="18"/>
        <v>3419.31</v>
      </c>
      <c r="M67" s="34">
        <f ca="1">SUMIF(申请个人部分高校生花名册!D:L,B:B,申请个人部分高校生花名册!L:L)</f>
        <v>0</v>
      </c>
      <c r="N67" s="34">
        <f ca="1" t="shared" si="15"/>
        <v>0</v>
      </c>
      <c r="O67" s="34">
        <f ca="1" t="shared" si="4"/>
        <v>3419.31</v>
      </c>
      <c r="P67" s="36" t="s">
        <v>21</v>
      </c>
    </row>
    <row r="68" s="31" customFormat="1" ht="28" customHeight="1" spans="1:16">
      <c r="A68" s="34">
        <f t="shared" si="16"/>
        <v>66</v>
      </c>
      <c r="B68" s="34" t="s">
        <v>276</v>
      </c>
      <c r="C68" s="34">
        <v>1</v>
      </c>
      <c r="D68" s="34">
        <v>0</v>
      </c>
      <c r="E68" s="34" t="s">
        <v>277</v>
      </c>
      <c r="F68" s="34" t="s">
        <v>278</v>
      </c>
      <c r="G68" s="34" t="s">
        <v>279</v>
      </c>
      <c r="H68" s="34">
        <f ca="1">SUMIF(申请单位部分员工花名册!D:H,B:B,申请单位部分员工花名册!H:H)</f>
        <v>2400</v>
      </c>
      <c r="I68" s="34">
        <f ca="1">SUMIF(申请单位部分员工花名册!D:I,B:B,申请单位部分员工花名册!I:I)</f>
        <v>1020</v>
      </c>
      <c r="J68" s="34">
        <v>0</v>
      </c>
      <c r="K68" s="34">
        <f ca="1" t="shared" si="17"/>
        <v>3420</v>
      </c>
      <c r="L68" s="34">
        <f ca="1" t="shared" si="18"/>
        <v>3420</v>
      </c>
      <c r="M68" s="34">
        <f ca="1">SUMIF(申请个人部分高校生花名册!D:L,B:B,申请个人部分高校生花名册!L:L)</f>
        <v>0</v>
      </c>
      <c r="N68" s="34">
        <f ca="1" t="shared" si="15"/>
        <v>0</v>
      </c>
      <c r="O68" s="34">
        <f ca="1" t="shared" ref="O68:O85" si="19">L68+N68</f>
        <v>3420</v>
      </c>
      <c r="P68" s="36" t="s">
        <v>21</v>
      </c>
    </row>
    <row r="69" s="31" customFormat="1" ht="28" customHeight="1" spans="1:16">
      <c r="A69" s="34">
        <f t="shared" si="16"/>
        <v>67</v>
      </c>
      <c r="B69" s="34" t="s">
        <v>280</v>
      </c>
      <c r="C69" s="34">
        <v>1</v>
      </c>
      <c r="D69" s="34">
        <v>0</v>
      </c>
      <c r="E69" s="34" t="s">
        <v>281</v>
      </c>
      <c r="F69" s="34" t="s">
        <v>282</v>
      </c>
      <c r="G69" s="34" t="s">
        <v>283</v>
      </c>
      <c r="H69" s="34">
        <f ca="1">SUMIF(申请单位部分员工花名册!D:H,B:B,申请单位部分员工花名册!H:H)</f>
        <v>2399.52</v>
      </c>
      <c r="I69" s="34">
        <f ca="1">SUMIF(申请单位部分员工花名册!D:I,B:B,申请单位部分员工花名册!I:I)</f>
        <v>1019.79</v>
      </c>
      <c r="J69" s="34">
        <v>0</v>
      </c>
      <c r="K69" s="34">
        <f ca="1" t="shared" si="17"/>
        <v>3419.31</v>
      </c>
      <c r="L69" s="34">
        <f ca="1" t="shared" si="18"/>
        <v>3419.31</v>
      </c>
      <c r="M69" s="34">
        <f ca="1">SUMIF(申请个人部分高校生花名册!D:L,B:B,申请个人部分高校生花名册!L:L)</f>
        <v>0</v>
      </c>
      <c r="N69" s="34">
        <f ca="1" t="shared" si="15"/>
        <v>0</v>
      </c>
      <c r="O69" s="34">
        <f ca="1" t="shared" si="19"/>
        <v>3419.31</v>
      </c>
      <c r="P69" s="36" t="s">
        <v>21</v>
      </c>
    </row>
    <row r="70" s="31" customFormat="1" ht="28" customHeight="1" spans="1:16">
      <c r="A70" s="34">
        <f t="shared" si="16"/>
        <v>68</v>
      </c>
      <c r="B70" s="34" t="s">
        <v>284</v>
      </c>
      <c r="C70" s="34">
        <v>1</v>
      </c>
      <c r="D70" s="34">
        <v>0</v>
      </c>
      <c r="E70" s="34" t="s">
        <v>285</v>
      </c>
      <c r="F70" s="34" t="s">
        <v>286</v>
      </c>
      <c r="G70" s="34" t="s">
        <v>287</v>
      </c>
      <c r="H70" s="34">
        <f ca="1">SUMIF(申请单位部分员工花名册!D:H,B:B,申请单位部分员工花名册!H:H)</f>
        <v>2399.52</v>
      </c>
      <c r="I70" s="34">
        <f ca="1">SUMIF(申请单位部分员工花名册!D:I,B:B,申请单位部分员工花名册!I:I)</f>
        <v>1019.79</v>
      </c>
      <c r="J70" s="34">
        <v>0</v>
      </c>
      <c r="K70" s="34">
        <f ca="1" t="shared" si="17"/>
        <v>3419.31</v>
      </c>
      <c r="L70" s="34">
        <f ca="1" t="shared" si="18"/>
        <v>3419.31</v>
      </c>
      <c r="M70" s="34">
        <f ca="1">SUMIF(申请个人部分高校生花名册!D:L,B:B,申请个人部分高校生花名册!L:L)</f>
        <v>0</v>
      </c>
      <c r="N70" s="34">
        <f ca="1" t="shared" si="15"/>
        <v>0</v>
      </c>
      <c r="O70" s="34">
        <f ca="1" t="shared" si="19"/>
        <v>3419.31</v>
      </c>
      <c r="P70" s="36" t="s">
        <v>21</v>
      </c>
    </row>
    <row r="71" s="31" customFormat="1" ht="28" customHeight="1" spans="1:16">
      <c r="A71" s="34">
        <f t="shared" si="16"/>
        <v>69</v>
      </c>
      <c r="B71" s="34" t="s">
        <v>288</v>
      </c>
      <c r="C71" s="34">
        <v>1</v>
      </c>
      <c r="D71" s="34">
        <v>0</v>
      </c>
      <c r="E71" s="34" t="s">
        <v>289</v>
      </c>
      <c r="F71" s="34" t="s">
        <v>290</v>
      </c>
      <c r="G71" s="34" t="s">
        <v>291</v>
      </c>
      <c r="H71" s="34">
        <f ca="1">SUMIF(申请单位部分员工花名册!D:H,B:B,申请单位部分员工花名册!H:H)</f>
        <v>2399.52</v>
      </c>
      <c r="I71" s="34">
        <f ca="1">SUMIF(申请单位部分员工花名册!D:I,B:B,申请单位部分员工花名册!I:I)</f>
        <v>1019.79</v>
      </c>
      <c r="J71" s="34">
        <v>0</v>
      </c>
      <c r="K71" s="34">
        <f ca="1" t="shared" si="17"/>
        <v>3419.31</v>
      </c>
      <c r="L71" s="34">
        <f ca="1" t="shared" si="18"/>
        <v>3419.31</v>
      </c>
      <c r="M71" s="34">
        <f ca="1">SUMIF(申请个人部分高校生花名册!D:L,B:B,申请个人部分高校生花名册!L:L)</f>
        <v>0</v>
      </c>
      <c r="N71" s="34">
        <f ca="1" t="shared" si="15"/>
        <v>0</v>
      </c>
      <c r="O71" s="34">
        <f ca="1" t="shared" si="19"/>
        <v>3419.31</v>
      </c>
      <c r="P71" s="36" t="s">
        <v>21</v>
      </c>
    </row>
    <row r="72" s="31" customFormat="1" ht="28" customHeight="1" spans="1:16">
      <c r="A72" s="34">
        <f t="shared" si="16"/>
        <v>70</v>
      </c>
      <c r="B72" s="34" t="s">
        <v>292</v>
      </c>
      <c r="C72" s="34">
        <v>4</v>
      </c>
      <c r="D72" s="34">
        <v>0</v>
      </c>
      <c r="E72" s="34" t="s">
        <v>293</v>
      </c>
      <c r="F72" s="34" t="s">
        <v>294</v>
      </c>
      <c r="G72" s="34" t="s">
        <v>295</v>
      </c>
      <c r="H72" s="34">
        <f ca="1">SUMIF(申请单位部分员工花名册!D:H,B:B,申请单位部分员工花名册!H:H)</f>
        <v>9598.08</v>
      </c>
      <c r="I72" s="34">
        <f ca="1">SUMIF(申请单位部分员工花名册!D:I,B:B,申请单位部分员工花名册!I:I)</f>
        <v>4079.16</v>
      </c>
      <c r="J72" s="34">
        <v>0</v>
      </c>
      <c r="K72" s="34">
        <f ca="1" t="shared" si="17"/>
        <v>13677.24</v>
      </c>
      <c r="L72" s="34">
        <f ca="1" t="shared" si="18"/>
        <v>13677.24</v>
      </c>
      <c r="M72" s="34">
        <f ca="1">SUMIF(申请个人部分高校生花名册!D:L,B:B,申请个人部分高校生花名册!L:L)</f>
        <v>0</v>
      </c>
      <c r="N72" s="34">
        <f ca="1" t="shared" si="15"/>
        <v>0</v>
      </c>
      <c r="O72" s="34">
        <f ca="1" t="shared" si="19"/>
        <v>13677.24</v>
      </c>
      <c r="P72" s="36" t="s">
        <v>21</v>
      </c>
    </row>
    <row r="73" s="31" customFormat="1" ht="28" customHeight="1" spans="1:16">
      <c r="A73" s="34">
        <f t="shared" si="16"/>
        <v>71</v>
      </c>
      <c r="B73" s="34" t="s">
        <v>296</v>
      </c>
      <c r="C73" s="34">
        <v>1</v>
      </c>
      <c r="D73" s="34">
        <v>0</v>
      </c>
      <c r="E73" s="34" t="s">
        <v>297</v>
      </c>
      <c r="F73" s="34" t="s">
        <v>298</v>
      </c>
      <c r="G73" s="34" t="s">
        <v>299</v>
      </c>
      <c r="H73" s="34">
        <f ca="1">SUMIF(申请单位部分员工花名册!D:H,B:B,申请单位部分员工花名册!H:H)</f>
        <v>2399.52</v>
      </c>
      <c r="I73" s="34">
        <f ca="1">SUMIF(申请单位部分员工花名册!D:I,B:B,申请单位部分员工花名册!I:I)</f>
        <v>1019.79</v>
      </c>
      <c r="J73" s="34">
        <v>0</v>
      </c>
      <c r="K73" s="34">
        <f ca="1" t="shared" si="17"/>
        <v>3419.31</v>
      </c>
      <c r="L73" s="34">
        <f ca="1" t="shared" si="18"/>
        <v>3419.31</v>
      </c>
      <c r="M73" s="34">
        <f ca="1">SUMIF(申请个人部分高校生花名册!D:L,B:B,申请个人部分高校生花名册!L:L)</f>
        <v>0</v>
      </c>
      <c r="N73" s="34">
        <f ca="1" t="shared" si="15"/>
        <v>0</v>
      </c>
      <c r="O73" s="34">
        <f ca="1" t="shared" si="19"/>
        <v>3419.31</v>
      </c>
      <c r="P73" s="36" t="s">
        <v>21</v>
      </c>
    </row>
    <row r="74" s="31" customFormat="1" ht="28" customHeight="1" spans="1:16">
      <c r="A74" s="34">
        <f t="shared" ref="A74:A83" si="20">ROW()-2</f>
        <v>72</v>
      </c>
      <c r="B74" s="34" t="s">
        <v>300</v>
      </c>
      <c r="C74" s="34">
        <v>1</v>
      </c>
      <c r="D74" s="34">
        <v>0</v>
      </c>
      <c r="E74" s="34" t="s">
        <v>301</v>
      </c>
      <c r="F74" s="34" t="s">
        <v>302</v>
      </c>
      <c r="G74" s="34" t="s">
        <v>303</v>
      </c>
      <c r="H74" s="34">
        <f ca="1">SUMIF(申请单位部分员工花名册!D:H,B:B,申请单位部分员工花名册!H:H)</f>
        <v>2399.52</v>
      </c>
      <c r="I74" s="34">
        <f ca="1">SUMIF(申请单位部分员工花名册!D:I,B:B,申请单位部分员工花名册!I:I)</f>
        <v>1019.79</v>
      </c>
      <c r="J74" s="34">
        <v>0</v>
      </c>
      <c r="K74" s="34">
        <f ca="1" t="shared" si="17"/>
        <v>3419.31</v>
      </c>
      <c r="L74" s="34">
        <f ca="1" t="shared" si="18"/>
        <v>3419.31</v>
      </c>
      <c r="M74" s="34">
        <f ca="1">SUMIF(申请个人部分高校生花名册!D:L,B:B,申请个人部分高校生花名册!L:L)</f>
        <v>0</v>
      </c>
      <c r="N74" s="34">
        <f ca="1" t="shared" si="15"/>
        <v>0</v>
      </c>
      <c r="O74" s="34">
        <f ca="1" t="shared" si="19"/>
        <v>3419.31</v>
      </c>
      <c r="P74" s="36" t="s">
        <v>21</v>
      </c>
    </row>
    <row r="75" s="31" customFormat="1" ht="28" customHeight="1" spans="1:16">
      <c r="A75" s="34">
        <f t="shared" si="20"/>
        <v>73</v>
      </c>
      <c r="B75" s="34" t="s">
        <v>304</v>
      </c>
      <c r="C75" s="34">
        <v>2</v>
      </c>
      <c r="D75" s="34">
        <v>0</v>
      </c>
      <c r="E75" s="34" t="s">
        <v>305</v>
      </c>
      <c r="F75" s="34" t="s">
        <v>306</v>
      </c>
      <c r="G75" s="34" t="s">
        <v>307</v>
      </c>
      <c r="H75" s="34">
        <f ca="1">SUMIF(申请单位部分员工花名册!D:H,B:B,申请单位部分员工花名册!H:H)</f>
        <v>4799.04</v>
      </c>
      <c r="I75" s="34">
        <f ca="1">SUMIF(申请单位部分员工花名册!D:I,B:B,申请单位部分员工花名册!I:I)</f>
        <v>2039.58</v>
      </c>
      <c r="J75" s="34">
        <v>0</v>
      </c>
      <c r="K75" s="34">
        <f ca="1" t="shared" si="17"/>
        <v>6838.62</v>
      </c>
      <c r="L75" s="34">
        <f ca="1" t="shared" si="18"/>
        <v>6838.62</v>
      </c>
      <c r="M75" s="34">
        <f ca="1">SUMIF(申请个人部分高校生花名册!D:L,B:B,申请个人部分高校生花名册!L:L)</f>
        <v>0</v>
      </c>
      <c r="N75" s="34">
        <f ca="1" t="shared" si="15"/>
        <v>0</v>
      </c>
      <c r="O75" s="34">
        <f ca="1" t="shared" si="19"/>
        <v>6838.62</v>
      </c>
      <c r="P75" s="36" t="s">
        <v>21</v>
      </c>
    </row>
    <row r="76" s="31" customFormat="1" ht="28" customHeight="1" spans="1:16">
      <c r="A76" s="34">
        <f t="shared" si="20"/>
        <v>74</v>
      </c>
      <c r="B76" s="34" t="s">
        <v>308</v>
      </c>
      <c r="C76" s="34">
        <v>1</v>
      </c>
      <c r="D76" s="34">
        <v>0</v>
      </c>
      <c r="E76" s="34" t="s">
        <v>309</v>
      </c>
      <c r="F76" s="34" t="s">
        <v>310</v>
      </c>
      <c r="G76" s="34" t="s">
        <v>311</v>
      </c>
      <c r="H76" s="34">
        <f ca="1">SUMIF(申请单位部分员工花名册!D:H,B:B,申请单位部分员工花名册!H:H)</f>
        <v>2399.52</v>
      </c>
      <c r="I76" s="34">
        <f ca="1">SUMIF(申请单位部分员工花名册!D:I,B:B,申请单位部分员工花名册!I:I)</f>
        <v>1019.79</v>
      </c>
      <c r="J76" s="34">
        <v>0</v>
      </c>
      <c r="K76" s="34">
        <f ca="1" t="shared" si="17"/>
        <v>3419.31</v>
      </c>
      <c r="L76" s="34">
        <f ca="1" t="shared" si="18"/>
        <v>3419.31</v>
      </c>
      <c r="M76" s="34">
        <f ca="1">SUMIF(申请个人部分高校生花名册!D:L,B:B,申请个人部分高校生花名册!L:L)</f>
        <v>0</v>
      </c>
      <c r="N76" s="34">
        <f ca="1" t="shared" si="15"/>
        <v>0</v>
      </c>
      <c r="O76" s="34">
        <f ca="1" t="shared" si="19"/>
        <v>3419.31</v>
      </c>
      <c r="P76" s="36" t="s">
        <v>21</v>
      </c>
    </row>
    <row r="77" s="31" customFormat="1" ht="28" customHeight="1" spans="1:16">
      <c r="A77" s="34">
        <f t="shared" si="20"/>
        <v>75</v>
      </c>
      <c r="B77" s="34" t="s">
        <v>312</v>
      </c>
      <c r="C77" s="34">
        <v>5</v>
      </c>
      <c r="D77" s="34">
        <v>0</v>
      </c>
      <c r="E77" s="34" t="s">
        <v>313</v>
      </c>
      <c r="F77" s="34" t="s">
        <v>314</v>
      </c>
      <c r="G77" s="34" t="s">
        <v>315</v>
      </c>
      <c r="H77" s="34">
        <f ca="1">SUMIF(申请单位部分员工花名册!D:H,B:B,申请单位部分员工花名册!H:H)</f>
        <v>11197.76</v>
      </c>
      <c r="I77" s="34">
        <f ca="1">SUMIF(申请单位部分员工花名册!D:I,B:B,申请单位部分员工花名册!I:I)</f>
        <v>4759.02</v>
      </c>
      <c r="J77" s="34">
        <v>0</v>
      </c>
      <c r="K77" s="34">
        <f ca="1" t="shared" si="17"/>
        <v>15956.78</v>
      </c>
      <c r="L77" s="34">
        <f ca="1" t="shared" si="18"/>
        <v>15956.78</v>
      </c>
      <c r="M77" s="34">
        <f ca="1">SUMIF(申请个人部分高校生花名册!D:L,B:B,申请个人部分高校生花名册!L:L)</f>
        <v>0</v>
      </c>
      <c r="N77" s="34">
        <f ca="1" t="shared" si="15"/>
        <v>0</v>
      </c>
      <c r="O77" s="34">
        <f ca="1" t="shared" si="19"/>
        <v>15956.78</v>
      </c>
      <c r="P77" s="36" t="s">
        <v>21</v>
      </c>
    </row>
    <row r="78" s="31" customFormat="1" ht="28" customHeight="1" spans="1:16">
      <c r="A78" s="34">
        <f t="shared" si="20"/>
        <v>76</v>
      </c>
      <c r="B78" s="34" t="s">
        <v>316</v>
      </c>
      <c r="C78" s="34">
        <v>2</v>
      </c>
      <c r="D78" s="34">
        <v>0</v>
      </c>
      <c r="E78" s="34" t="s">
        <v>317</v>
      </c>
      <c r="F78" s="34" t="s">
        <v>318</v>
      </c>
      <c r="G78" s="34" t="s">
        <v>319</v>
      </c>
      <c r="H78" s="34">
        <f ca="1">SUMIF(申请单位部分员工花名册!D:H,B:B,申请单位部分员工花名册!H:H)</f>
        <v>1599.68</v>
      </c>
      <c r="I78" s="34">
        <f ca="1">SUMIF(申请单位部分员工花名册!D:I,B:B,申请单位部分员工花名册!I:I)</f>
        <v>679.86</v>
      </c>
      <c r="J78" s="34">
        <v>0</v>
      </c>
      <c r="K78" s="34">
        <f ca="1" t="shared" si="17"/>
        <v>2279.54</v>
      </c>
      <c r="L78" s="34">
        <f ca="1" t="shared" si="18"/>
        <v>2279.54</v>
      </c>
      <c r="M78" s="34">
        <f ca="1">SUMIF(申请个人部分高校生花名册!D:L,B:B,申请个人部分高校生花名册!L:L)</f>
        <v>0</v>
      </c>
      <c r="N78" s="34">
        <f ca="1" t="shared" si="15"/>
        <v>0</v>
      </c>
      <c r="O78" s="34">
        <f ca="1" t="shared" si="19"/>
        <v>2279.54</v>
      </c>
      <c r="P78" s="37" t="s">
        <v>21</v>
      </c>
    </row>
    <row r="79" s="31" customFormat="1" ht="28" customHeight="1" spans="1:16">
      <c r="A79" s="34">
        <f t="shared" si="20"/>
        <v>77</v>
      </c>
      <c r="B79" s="34" t="s">
        <v>320</v>
      </c>
      <c r="C79" s="34">
        <v>5</v>
      </c>
      <c r="D79" s="34">
        <v>0</v>
      </c>
      <c r="E79" s="34" t="s">
        <v>321</v>
      </c>
      <c r="F79" s="34" t="s">
        <v>322</v>
      </c>
      <c r="G79" s="34" t="s">
        <v>323</v>
      </c>
      <c r="H79" s="34">
        <f ca="1">SUMIF(申请单位部分员工花名册!D:H,B:B,申请单位部分员工花名册!H:H)</f>
        <v>9598.08</v>
      </c>
      <c r="I79" s="34">
        <f ca="1">SUMIF(申请单位部分员工花名册!D:I,B:B,申请单位部分员工花名册!I:I)</f>
        <v>4079.16</v>
      </c>
      <c r="J79" s="34">
        <v>0</v>
      </c>
      <c r="K79" s="34">
        <f ca="1" t="shared" ref="K79:K86" si="21">H79+I79</f>
        <v>13677.24</v>
      </c>
      <c r="L79" s="34">
        <f ca="1" t="shared" ref="L79:L86" si="22">K79</f>
        <v>13677.24</v>
      </c>
      <c r="M79" s="34">
        <f ca="1">SUMIF(申请个人部分高校生花名册!D:L,B:B,申请个人部分高校生花名册!L:L)</f>
        <v>0</v>
      </c>
      <c r="N79" s="34">
        <f ca="1" t="shared" si="15"/>
        <v>0</v>
      </c>
      <c r="O79" s="34">
        <f ca="1" t="shared" si="19"/>
        <v>13677.24</v>
      </c>
      <c r="P79" s="36" t="s">
        <v>21</v>
      </c>
    </row>
    <row r="80" s="31" customFormat="1" ht="28" customHeight="1" spans="1:16">
      <c r="A80" s="34">
        <f t="shared" si="20"/>
        <v>78</v>
      </c>
      <c r="B80" s="34" t="s">
        <v>324</v>
      </c>
      <c r="C80" s="34">
        <v>1</v>
      </c>
      <c r="D80" s="34">
        <v>0</v>
      </c>
      <c r="E80" s="34" t="s">
        <v>325</v>
      </c>
      <c r="F80" s="34" t="s">
        <v>326</v>
      </c>
      <c r="G80" s="34" t="s">
        <v>327</v>
      </c>
      <c r="H80" s="34">
        <f ca="1">SUMIF(申请单位部分员工花名册!D:H,B:B,申请单位部分员工花名册!H:H)</f>
        <v>2399.52</v>
      </c>
      <c r="I80" s="34">
        <f ca="1">SUMIF(申请单位部分员工花名册!D:I,B:B,申请单位部分员工花名册!I:I)</f>
        <v>1019.79</v>
      </c>
      <c r="J80" s="34">
        <v>0</v>
      </c>
      <c r="K80" s="34">
        <f ca="1" t="shared" si="21"/>
        <v>3419.31</v>
      </c>
      <c r="L80" s="34">
        <f ca="1" t="shared" si="22"/>
        <v>3419.31</v>
      </c>
      <c r="M80" s="34">
        <f ca="1">SUMIF(申请个人部分高校生花名册!D:L,B:B,申请个人部分高校生花名册!L:L)</f>
        <v>0</v>
      </c>
      <c r="N80" s="34">
        <f ca="1" t="shared" si="15"/>
        <v>0</v>
      </c>
      <c r="O80" s="34">
        <f ca="1" t="shared" si="19"/>
        <v>3419.31</v>
      </c>
      <c r="P80" s="36" t="s">
        <v>21</v>
      </c>
    </row>
    <row r="81" s="31" customFormat="1" ht="28" customHeight="1" spans="1:16">
      <c r="A81" s="34">
        <f t="shared" si="20"/>
        <v>79</v>
      </c>
      <c r="B81" s="34" t="s">
        <v>328</v>
      </c>
      <c r="C81" s="34">
        <v>2</v>
      </c>
      <c r="D81" s="34">
        <v>0</v>
      </c>
      <c r="E81" s="34" t="s">
        <v>329</v>
      </c>
      <c r="F81" s="34" t="s">
        <v>330</v>
      </c>
      <c r="G81" s="34" t="s">
        <v>331</v>
      </c>
      <c r="H81" s="34">
        <f ca="1">SUMIF(申请单位部分员工花名册!D:H,B:B,申请单位部分员工花名册!H:H)</f>
        <v>4799.04</v>
      </c>
      <c r="I81" s="34">
        <f ca="1">SUMIF(申请单位部分员工花名册!D:I,B:B,申请单位部分员工花名册!I:I)</f>
        <v>2039.58</v>
      </c>
      <c r="J81" s="34">
        <v>0</v>
      </c>
      <c r="K81" s="34">
        <f ca="1" t="shared" si="21"/>
        <v>6838.62</v>
      </c>
      <c r="L81" s="34">
        <f ca="1" t="shared" si="22"/>
        <v>6838.62</v>
      </c>
      <c r="M81" s="34">
        <f ca="1">SUMIF(申请个人部分高校生花名册!D:L,B:B,申请个人部分高校生花名册!L:L)</f>
        <v>0</v>
      </c>
      <c r="N81" s="34">
        <f ca="1" t="shared" si="15"/>
        <v>0</v>
      </c>
      <c r="O81" s="34">
        <f ca="1" t="shared" si="19"/>
        <v>6838.62</v>
      </c>
      <c r="P81" s="36" t="s">
        <v>21</v>
      </c>
    </row>
    <row r="82" s="31" customFormat="1" ht="28" customHeight="1" spans="1:16">
      <c r="A82" s="34">
        <f t="shared" si="20"/>
        <v>80</v>
      </c>
      <c r="B82" s="34" t="s">
        <v>332</v>
      </c>
      <c r="C82" s="34">
        <v>1</v>
      </c>
      <c r="D82" s="34">
        <v>0</v>
      </c>
      <c r="E82" s="34" t="s">
        <v>333</v>
      </c>
      <c r="F82" s="34" t="s">
        <v>334</v>
      </c>
      <c r="G82" s="34" t="s">
        <v>335</v>
      </c>
      <c r="H82" s="34">
        <f ca="1">SUMIF(申请单位部分员工花名册!D:H,B:B,申请单位部分员工花名册!H:H)</f>
        <v>2400</v>
      </c>
      <c r="I82" s="34">
        <f ca="1">SUMIF(申请单位部分员工花名册!D:I,B:B,申请单位部分员工花名册!I:I)</f>
        <v>1020</v>
      </c>
      <c r="J82" s="34">
        <v>0</v>
      </c>
      <c r="K82" s="34">
        <f ca="1" t="shared" si="21"/>
        <v>3420</v>
      </c>
      <c r="L82" s="34">
        <f ca="1" t="shared" si="22"/>
        <v>3420</v>
      </c>
      <c r="M82" s="34">
        <f ca="1">SUMIF(申请个人部分高校生花名册!D:L,B:B,申请个人部分高校生花名册!L:L)</f>
        <v>0</v>
      </c>
      <c r="N82" s="34">
        <f ca="1" t="shared" si="15"/>
        <v>0</v>
      </c>
      <c r="O82" s="34">
        <f ca="1" t="shared" si="19"/>
        <v>3420</v>
      </c>
      <c r="P82" s="36" t="s">
        <v>21</v>
      </c>
    </row>
    <row r="83" s="31" customFormat="1" ht="28" customHeight="1" spans="1:16">
      <c r="A83" s="34">
        <f t="shared" si="20"/>
        <v>81</v>
      </c>
      <c r="B83" s="34" t="s">
        <v>336</v>
      </c>
      <c r="C83" s="34">
        <v>1</v>
      </c>
      <c r="D83" s="34">
        <v>0</v>
      </c>
      <c r="E83" s="34" t="s">
        <v>337</v>
      </c>
      <c r="F83" s="34" t="s">
        <v>338</v>
      </c>
      <c r="G83" s="34" t="s">
        <v>339</v>
      </c>
      <c r="H83" s="34">
        <f ca="1">SUMIF(申请单位部分员工花名册!D:H,B:B,申请单位部分员工花名册!H:H)</f>
        <v>2399.52</v>
      </c>
      <c r="I83" s="34">
        <f ca="1">SUMIF(申请单位部分员工花名册!D:I,B:B,申请单位部分员工花名册!I:I)</f>
        <v>1019.79</v>
      </c>
      <c r="J83" s="34">
        <v>0</v>
      </c>
      <c r="K83" s="34">
        <f ca="1" t="shared" si="21"/>
        <v>3419.31</v>
      </c>
      <c r="L83" s="34">
        <f ca="1" t="shared" si="22"/>
        <v>3419.31</v>
      </c>
      <c r="M83" s="34">
        <f ca="1">SUMIF(申请个人部分高校生花名册!D:L,B:B,申请个人部分高校生花名册!L:L)</f>
        <v>0</v>
      </c>
      <c r="N83" s="34">
        <f ca="1" t="shared" si="15"/>
        <v>0</v>
      </c>
      <c r="O83" s="34">
        <f ca="1" t="shared" si="19"/>
        <v>3419.31</v>
      </c>
      <c r="P83" s="36" t="s">
        <v>21</v>
      </c>
    </row>
    <row r="84" s="31" customFormat="1" ht="28" customHeight="1" spans="1:16">
      <c r="A84" s="34">
        <f t="shared" ref="A84:A93" si="23">ROW()-2</f>
        <v>82</v>
      </c>
      <c r="B84" s="34" t="s">
        <v>340</v>
      </c>
      <c r="C84" s="34">
        <v>1</v>
      </c>
      <c r="D84" s="34">
        <v>0</v>
      </c>
      <c r="E84" s="34" t="s">
        <v>341</v>
      </c>
      <c r="F84" s="34" t="s">
        <v>342</v>
      </c>
      <c r="G84" s="34" t="s">
        <v>343</v>
      </c>
      <c r="H84" s="34">
        <f ca="1">SUMIF(申请单位部分员工花名册!D:H,B:B,申请单位部分员工花名册!H:H)</f>
        <v>2399.52</v>
      </c>
      <c r="I84" s="34">
        <f ca="1">SUMIF(申请单位部分员工花名册!D:I,B:B,申请单位部分员工花名册!I:I)</f>
        <v>1019.79</v>
      </c>
      <c r="J84" s="34">
        <v>0</v>
      </c>
      <c r="K84" s="34">
        <f ca="1" t="shared" si="21"/>
        <v>3419.31</v>
      </c>
      <c r="L84" s="34">
        <f ca="1" t="shared" si="22"/>
        <v>3419.31</v>
      </c>
      <c r="M84" s="34">
        <f ca="1">SUMIF(申请个人部分高校生花名册!D:L,B:B,申请个人部分高校生花名册!L:L)</f>
        <v>0</v>
      </c>
      <c r="N84" s="34">
        <f ca="1" t="shared" si="15"/>
        <v>0</v>
      </c>
      <c r="O84" s="34">
        <f ca="1" t="shared" si="19"/>
        <v>3419.31</v>
      </c>
      <c r="P84" s="36" t="s">
        <v>21</v>
      </c>
    </row>
    <row r="85" s="31" customFormat="1" ht="28" customHeight="1" spans="1:16">
      <c r="A85" s="34">
        <f t="shared" si="23"/>
        <v>83</v>
      </c>
      <c r="B85" s="34" t="s">
        <v>344</v>
      </c>
      <c r="C85" s="34">
        <v>3</v>
      </c>
      <c r="D85" s="34">
        <v>0</v>
      </c>
      <c r="E85" s="34" t="s">
        <v>345</v>
      </c>
      <c r="F85" s="34" t="s">
        <v>346</v>
      </c>
      <c r="G85" s="34" t="s">
        <v>347</v>
      </c>
      <c r="H85" s="34">
        <f ca="1">SUMIF(申请单位部分员工花名册!D:H,B:B,申请单位部分员工花名册!H:H)</f>
        <v>7198.56</v>
      </c>
      <c r="I85" s="34">
        <f ca="1">SUMIF(申请单位部分员工花名册!D:I,B:B,申请单位部分员工花名册!I:I)</f>
        <v>3059.37</v>
      </c>
      <c r="J85" s="34">
        <v>0</v>
      </c>
      <c r="K85" s="34">
        <f ca="1" t="shared" si="21"/>
        <v>10257.93</v>
      </c>
      <c r="L85" s="34">
        <f ca="1" t="shared" si="22"/>
        <v>10257.93</v>
      </c>
      <c r="M85" s="34">
        <f ca="1">SUMIF(申请个人部分高校生花名册!D:L,B:B,申请个人部分高校生花名册!L:L)</f>
        <v>0</v>
      </c>
      <c r="N85" s="34">
        <f ca="1" t="shared" si="15"/>
        <v>0</v>
      </c>
      <c r="O85" s="34">
        <f ca="1" t="shared" si="19"/>
        <v>10257.93</v>
      </c>
      <c r="P85" s="36" t="s">
        <v>21</v>
      </c>
    </row>
    <row r="86" s="31" customFormat="1" ht="28" customHeight="1" spans="1:16">
      <c r="A86" s="34">
        <f t="shared" si="23"/>
        <v>84</v>
      </c>
      <c r="B86" s="34" t="s">
        <v>348</v>
      </c>
      <c r="C86" s="34">
        <v>1</v>
      </c>
      <c r="D86" s="34">
        <v>0</v>
      </c>
      <c r="E86" s="34" t="s">
        <v>349</v>
      </c>
      <c r="F86" s="34" t="s">
        <v>350</v>
      </c>
      <c r="G86" s="34" t="s">
        <v>351</v>
      </c>
      <c r="H86" s="34">
        <f ca="1">SUMIF(申请单位部分员工花名册!D:H,B:B,申请单位部分员工花名册!H:H)</f>
        <v>2399.52</v>
      </c>
      <c r="I86" s="34">
        <f ca="1">SUMIF(申请单位部分员工花名册!D:I,B:B,申请单位部分员工花名册!I:I)</f>
        <v>1019.79</v>
      </c>
      <c r="J86" s="34">
        <v>0</v>
      </c>
      <c r="K86" s="34">
        <f ca="1" t="shared" ref="K86:K97" si="24">H86+I86</f>
        <v>3419.31</v>
      </c>
      <c r="L86" s="34">
        <f ca="1" t="shared" ref="L86:L97" si="25">K86</f>
        <v>3419.31</v>
      </c>
      <c r="M86" s="34">
        <f ca="1">SUMIF(申请个人部分高校生花名册!D:L,B:B,申请个人部分高校生花名册!L:L)</f>
        <v>0</v>
      </c>
      <c r="N86" s="34">
        <f ca="1" t="shared" ref="N86:N97" si="26">M86</f>
        <v>0</v>
      </c>
      <c r="O86" s="34">
        <f ca="1" t="shared" ref="O86:O100" si="27">L86+N86</f>
        <v>3419.31</v>
      </c>
      <c r="P86" s="36" t="s">
        <v>21</v>
      </c>
    </row>
    <row r="87" s="31" customFormat="1" ht="28" customHeight="1" spans="1:16">
      <c r="A87" s="34">
        <f t="shared" si="23"/>
        <v>85</v>
      </c>
      <c r="B87" s="34" t="s">
        <v>352</v>
      </c>
      <c r="C87" s="34">
        <v>8</v>
      </c>
      <c r="D87" s="34">
        <v>0</v>
      </c>
      <c r="E87" s="34" t="s">
        <v>353</v>
      </c>
      <c r="F87" s="34" t="s">
        <v>354</v>
      </c>
      <c r="G87" s="34" t="s">
        <v>355</v>
      </c>
      <c r="H87" s="34">
        <f ca="1">SUMIF(申请单位部分员工花名册!D:H,B:B,申请单位部分员工花名册!H:H)</f>
        <v>20456.64</v>
      </c>
      <c r="I87" s="34">
        <f ca="1">SUMIF(申请单位部分员工花名册!D:I,B:B,申请单位部分员工花名册!I:I)</f>
        <v>8694.03</v>
      </c>
      <c r="J87" s="34">
        <v>0</v>
      </c>
      <c r="K87" s="34">
        <f ca="1" t="shared" si="24"/>
        <v>29150.67</v>
      </c>
      <c r="L87" s="34">
        <f ca="1" t="shared" si="25"/>
        <v>29150.67</v>
      </c>
      <c r="M87" s="34">
        <f ca="1">SUMIF(申请个人部分高校生花名册!D:L,B:B,申请个人部分高校生花名册!L:L)</f>
        <v>0</v>
      </c>
      <c r="N87" s="34">
        <f ca="1" t="shared" si="26"/>
        <v>0</v>
      </c>
      <c r="O87" s="34">
        <f ca="1" t="shared" si="27"/>
        <v>29150.67</v>
      </c>
      <c r="P87" s="36" t="s">
        <v>21</v>
      </c>
    </row>
    <row r="88" s="31" customFormat="1" ht="28" customHeight="1" spans="1:16">
      <c r="A88" s="34">
        <f t="shared" si="23"/>
        <v>86</v>
      </c>
      <c r="B88" s="34" t="s">
        <v>356</v>
      </c>
      <c r="C88" s="34">
        <v>2</v>
      </c>
      <c r="D88" s="34">
        <v>0</v>
      </c>
      <c r="E88" s="34" t="s">
        <v>357</v>
      </c>
      <c r="F88" s="34" t="s">
        <v>358</v>
      </c>
      <c r="G88" s="34" t="s">
        <v>359</v>
      </c>
      <c r="H88" s="34">
        <f ca="1">SUMIF(申请单位部分员工花名册!D:H,B:B,申请单位部分员工花名册!H:H)</f>
        <v>4799.04</v>
      </c>
      <c r="I88" s="34">
        <f ca="1">SUMIF(申请单位部分员工花名册!D:I,B:B,申请单位部分员工花名册!I:I)</f>
        <v>2039.58</v>
      </c>
      <c r="J88" s="34">
        <v>0</v>
      </c>
      <c r="K88" s="34">
        <f ca="1" t="shared" si="24"/>
        <v>6838.62</v>
      </c>
      <c r="L88" s="34">
        <f ca="1" t="shared" si="25"/>
        <v>6838.62</v>
      </c>
      <c r="M88" s="34">
        <f ca="1">SUMIF(申请个人部分高校生花名册!D:L,B:B,申请个人部分高校生花名册!L:L)</f>
        <v>0</v>
      </c>
      <c r="N88" s="34">
        <f ca="1" t="shared" si="26"/>
        <v>0</v>
      </c>
      <c r="O88" s="34">
        <f ca="1" t="shared" si="27"/>
        <v>6838.62</v>
      </c>
      <c r="P88" s="36" t="s">
        <v>21</v>
      </c>
    </row>
    <row r="89" s="31" customFormat="1" ht="28" customHeight="1" spans="1:16">
      <c r="A89" s="34">
        <f t="shared" si="23"/>
        <v>87</v>
      </c>
      <c r="B89" s="34" t="s">
        <v>360</v>
      </c>
      <c r="C89" s="34">
        <v>1</v>
      </c>
      <c r="D89" s="34">
        <v>0</v>
      </c>
      <c r="E89" s="34" t="s">
        <v>361</v>
      </c>
      <c r="F89" s="34" t="s">
        <v>362</v>
      </c>
      <c r="G89" s="34" t="s">
        <v>363</v>
      </c>
      <c r="H89" s="34">
        <f ca="1">SUMIF(申请单位部分员工花名册!D:H,B:B,申请单位部分员工花名册!H:H)</f>
        <v>2400</v>
      </c>
      <c r="I89" s="34">
        <f ca="1">SUMIF(申请单位部分员工花名册!D:I,B:B,申请单位部分员工花名册!I:I)</f>
        <v>1020</v>
      </c>
      <c r="J89" s="34">
        <v>0</v>
      </c>
      <c r="K89" s="34">
        <f ca="1" t="shared" si="24"/>
        <v>3420</v>
      </c>
      <c r="L89" s="34">
        <f ca="1" t="shared" si="25"/>
        <v>3420</v>
      </c>
      <c r="M89" s="34">
        <f ca="1">SUMIF(申请个人部分高校生花名册!D:L,B:B,申请个人部分高校生花名册!L:L)</f>
        <v>0</v>
      </c>
      <c r="N89" s="34">
        <f ca="1" t="shared" si="26"/>
        <v>0</v>
      </c>
      <c r="O89" s="34">
        <f ca="1" t="shared" si="27"/>
        <v>3420</v>
      </c>
      <c r="P89" s="36" t="s">
        <v>21</v>
      </c>
    </row>
    <row r="90" s="31" customFormat="1" ht="28" customHeight="1" spans="1:16">
      <c r="A90" s="34">
        <f t="shared" si="23"/>
        <v>88</v>
      </c>
      <c r="B90" s="34" t="s">
        <v>364</v>
      </c>
      <c r="C90" s="34">
        <v>2</v>
      </c>
      <c r="D90" s="34">
        <v>0</v>
      </c>
      <c r="E90" s="34" t="s">
        <v>365</v>
      </c>
      <c r="F90" s="34" t="s">
        <v>366</v>
      </c>
      <c r="G90" s="34" t="s">
        <v>367</v>
      </c>
      <c r="H90" s="34">
        <f ca="1">SUMIF(申请单位部分员工花名册!D:H,B:B,申请单位部分员工花名册!H:H)</f>
        <v>4799.04</v>
      </c>
      <c r="I90" s="34">
        <f ca="1">SUMIF(申请单位部分员工花名册!D:I,B:B,申请单位部分员工花名册!I:I)</f>
        <v>2039.58</v>
      </c>
      <c r="J90" s="34">
        <v>0</v>
      </c>
      <c r="K90" s="34">
        <f ca="1" t="shared" si="24"/>
        <v>6838.62</v>
      </c>
      <c r="L90" s="34">
        <f ca="1" t="shared" si="25"/>
        <v>6838.62</v>
      </c>
      <c r="M90" s="34">
        <f ca="1">SUMIF(申请个人部分高校生花名册!D:L,B:B,申请个人部分高校生花名册!L:L)</f>
        <v>0</v>
      </c>
      <c r="N90" s="34">
        <f ca="1" t="shared" si="26"/>
        <v>0</v>
      </c>
      <c r="O90" s="34">
        <f ca="1" t="shared" si="27"/>
        <v>6838.62</v>
      </c>
      <c r="P90" s="36" t="s">
        <v>21</v>
      </c>
    </row>
    <row r="91" s="31" customFormat="1" ht="28" customHeight="1" spans="1:16">
      <c r="A91" s="34">
        <f t="shared" si="23"/>
        <v>89</v>
      </c>
      <c r="B91" s="34" t="s">
        <v>368</v>
      </c>
      <c r="C91" s="34">
        <v>1</v>
      </c>
      <c r="D91" s="34">
        <v>0</v>
      </c>
      <c r="E91" s="34" t="s">
        <v>369</v>
      </c>
      <c r="F91" s="34" t="s">
        <v>370</v>
      </c>
      <c r="G91" s="34" t="s">
        <v>367</v>
      </c>
      <c r="H91" s="34">
        <f ca="1">SUMIF(申请单位部分员工花名册!D:H,B:B,申请单位部分员工花名册!H:H)</f>
        <v>2399.52</v>
      </c>
      <c r="I91" s="34">
        <f ca="1">SUMIF(申请单位部分员工花名册!D:I,B:B,申请单位部分员工花名册!I:I)</f>
        <v>1019.79</v>
      </c>
      <c r="J91" s="34">
        <v>0</v>
      </c>
      <c r="K91" s="34">
        <f ca="1" t="shared" si="24"/>
        <v>3419.31</v>
      </c>
      <c r="L91" s="34">
        <f ca="1" t="shared" si="25"/>
        <v>3419.31</v>
      </c>
      <c r="M91" s="34">
        <f ca="1">SUMIF(申请个人部分高校生花名册!D:L,B:B,申请个人部分高校生花名册!L:L)</f>
        <v>0</v>
      </c>
      <c r="N91" s="34">
        <f ca="1" t="shared" si="26"/>
        <v>0</v>
      </c>
      <c r="O91" s="34">
        <f ca="1" t="shared" si="27"/>
        <v>3419.31</v>
      </c>
      <c r="P91" s="36" t="s">
        <v>21</v>
      </c>
    </row>
    <row r="92" s="31" customFormat="1" ht="28" customHeight="1" spans="1:16">
      <c r="A92" s="34">
        <f t="shared" si="23"/>
        <v>90</v>
      </c>
      <c r="B92" s="34" t="s">
        <v>371</v>
      </c>
      <c r="C92" s="34">
        <v>3</v>
      </c>
      <c r="D92" s="34">
        <v>0</v>
      </c>
      <c r="E92" s="34" t="s">
        <v>372</v>
      </c>
      <c r="F92" s="34" t="s">
        <v>373</v>
      </c>
      <c r="G92" s="34" t="s">
        <v>374</v>
      </c>
      <c r="H92" s="34">
        <f ca="1">SUMIF(申请单位部分员工花名册!D:H,B:B,申请单位部分员工花名册!H:H)</f>
        <v>7198.56</v>
      </c>
      <c r="I92" s="34">
        <f ca="1">SUMIF(申请单位部分员工花名册!D:I,B:B,申请单位部分员工花名册!I:I)</f>
        <v>3059.37</v>
      </c>
      <c r="J92" s="34">
        <v>0</v>
      </c>
      <c r="K92" s="34">
        <f ca="1" t="shared" si="24"/>
        <v>10257.93</v>
      </c>
      <c r="L92" s="34">
        <f ca="1" t="shared" si="25"/>
        <v>10257.93</v>
      </c>
      <c r="M92" s="34">
        <f ca="1">SUMIF(申请个人部分高校生花名册!D:L,B:B,申请个人部分高校生花名册!L:L)</f>
        <v>0</v>
      </c>
      <c r="N92" s="34">
        <f ca="1" t="shared" si="26"/>
        <v>0</v>
      </c>
      <c r="O92" s="34">
        <f ca="1" t="shared" si="27"/>
        <v>10257.93</v>
      </c>
      <c r="P92" s="36" t="s">
        <v>21</v>
      </c>
    </row>
    <row r="93" s="31" customFormat="1" ht="28" customHeight="1" spans="1:16">
      <c r="A93" s="34">
        <f t="shared" si="23"/>
        <v>91</v>
      </c>
      <c r="B93" s="34" t="s">
        <v>375</v>
      </c>
      <c r="C93" s="34">
        <v>1</v>
      </c>
      <c r="D93" s="34">
        <v>0</v>
      </c>
      <c r="E93" s="34" t="s">
        <v>376</v>
      </c>
      <c r="F93" s="34" t="s">
        <v>377</v>
      </c>
      <c r="G93" s="34" t="s">
        <v>378</v>
      </c>
      <c r="H93" s="34">
        <f ca="1">SUMIF(申请单位部分员工花名册!D:H,B:B,申请单位部分员工花名册!H:H)</f>
        <v>2399.52</v>
      </c>
      <c r="I93" s="34">
        <f ca="1">SUMIF(申请单位部分员工花名册!D:I,B:B,申请单位部分员工花名册!I:I)</f>
        <v>1019.79</v>
      </c>
      <c r="J93" s="34">
        <v>0</v>
      </c>
      <c r="K93" s="34">
        <f ca="1" t="shared" si="24"/>
        <v>3419.31</v>
      </c>
      <c r="L93" s="34">
        <f ca="1" t="shared" si="25"/>
        <v>3419.31</v>
      </c>
      <c r="M93" s="34">
        <f ca="1">SUMIF(申请个人部分高校生花名册!D:L,B:B,申请个人部分高校生花名册!L:L)</f>
        <v>0</v>
      </c>
      <c r="N93" s="34">
        <f ca="1" t="shared" si="26"/>
        <v>0</v>
      </c>
      <c r="O93" s="34">
        <f ca="1" t="shared" si="27"/>
        <v>3419.31</v>
      </c>
      <c r="P93" s="36" t="s">
        <v>21</v>
      </c>
    </row>
    <row r="94" s="31" customFormat="1" ht="28" customHeight="1" spans="1:16">
      <c r="A94" s="34">
        <f t="shared" ref="A94:A103" si="28">ROW()-2</f>
        <v>92</v>
      </c>
      <c r="B94" s="34" t="s">
        <v>379</v>
      </c>
      <c r="C94" s="34">
        <v>1</v>
      </c>
      <c r="D94" s="34">
        <v>0</v>
      </c>
      <c r="E94" s="34" t="s">
        <v>380</v>
      </c>
      <c r="F94" s="34" t="s">
        <v>381</v>
      </c>
      <c r="G94" s="34" t="s">
        <v>382</v>
      </c>
      <c r="H94" s="34">
        <f ca="1">SUMIF(申请单位部分员工花名册!D:H,B:B,申请单位部分员工花名册!H:H)</f>
        <v>1599.68</v>
      </c>
      <c r="I94" s="34">
        <f ca="1">SUMIF(申请单位部分员工花名册!D:I,B:B,申请单位部分员工花名册!I:I)</f>
        <v>679.86</v>
      </c>
      <c r="J94" s="34">
        <v>0</v>
      </c>
      <c r="K94" s="34">
        <f ca="1" t="shared" si="24"/>
        <v>2279.54</v>
      </c>
      <c r="L94" s="34">
        <f ca="1" t="shared" si="25"/>
        <v>2279.54</v>
      </c>
      <c r="M94" s="34">
        <f ca="1">SUMIF(申请个人部分高校生花名册!D:L,B:B,申请个人部分高校生花名册!L:L)</f>
        <v>0</v>
      </c>
      <c r="N94" s="34">
        <f ca="1" t="shared" si="26"/>
        <v>0</v>
      </c>
      <c r="O94" s="34">
        <f ca="1" t="shared" si="27"/>
        <v>2279.54</v>
      </c>
      <c r="P94" s="36" t="s">
        <v>21</v>
      </c>
    </row>
    <row r="95" s="31" customFormat="1" ht="28" customHeight="1" spans="1:16">
      <c r="A95" s="34">
        <f t="shared" si="28"/>
        <v>93</v>
      </c>
      <c r="B95" s="34" t="s">
        <v>383</v>
      </c>
      <c r="C95" s="34">
        <v>2</v>
      </c>
      <c r="D95" s="34">
        <v>0</v>
      </c>
      <c r="E95" s="34" t="s">
        <v>384</v>
      </c>
      <c r="F95" s="34" t="s">
        <v>385</v>
      </c>
      <c r="G95" s="34" t="s">
        <v>386</v>
      </c>
      <c r="H95" s="34">
        <f ca="1">SUMIF(申请单位部分员工花名册!D:H,B:B,申请单位部分员工花名册!H:H)</f>
        <v>4799.04</v>
      </c>
      <c r="I95" s="34">
        <f ca="1">SUMIF(申请单位部分员工花名册!D:I,B:B,申请单位部分员工花名册!I:I)</f>
        <v>2039.58</v>
      </c>
      <c r="J95" s="34">
        <v>0</v>
      </c>
      <c r="K95" s="34">
        <f ca="1" t="shared" si="24"/>
        <v>6838.62</v>
      </c>
      <c r="L95" s="34">
        <f ca="1" t="shared" si="25"/>
        <v>6838.62</v>
      </c>
      <c r="M95" s="34">
        <f ca="1">SUMIF(申请个人部分高校生花名册!D:L,B:B,申请个人部分高校生花名册!L:L)</f>
        <v>0</v>
      </c>
      <c r="N95" s="34">
        <f ca="1" t="shared" si="26"/>
        <v>0</v>
      </c>
      <c r="O95" s="34">
        <f ca="1" t="shared" si="27"/>
        <v>6838.62</v>
      </c>
      <c r="P95" s="36" t="s">
        <v>21</v>
      </c>
    </row>
    <row r="96" s="31" customFormat="1" ht="28" customHeight="1" spans="1:16">
      <c r="A96" s="34">
        <f t="shared" si="28"/>
        <v>94</v>
      </c>
      <c r="B96" s="34" t="s">
        <v>387</v>
      </c>
      <c r="C96" s="34">
        <v>2</v>
      </c>
      <c r="D96" s="34">
        <v>0</v>
      </c>
      <c r="E96" s="34" t="s">
        <v>388</v>
      </c>
      <c r="F96" s="34" t="s">
        <v>389</v>
      </c>
      <c r="G96" s="34" t="s">
        <v>390</v>
      </c>
      <c r="H96" s="34">
        <f ca="1">SUMIF(申请单位部分员工花名册!D:H,B:B,申请单位部分员工花名册!H:H)</f>
        <v>4799.04</v>
      </c>
      <c r="I96" s="34">
        <f ca="1">SUMIF(申请单位部分员工花名册!D:I,B:B,申请单位部分员工花名册!I:I)</f>
        <v>2039.58</v>
      </c>
      <c r="J96" s="34">
        <v>0</v>
      </c>
      <c r="K96" s="34">
        <f ca="1" t="shared" si="24"/>
        <v>6838.62</v>
      </c>
      <c r="L96" s="34">
        <f ca="1" t="shared" si="25"/>
        <v>6838.62</v>
      </c>
      <c r="M96" s="34">
        <f ca="1">SUMIF(申请个人部分高校生花名册!D:L,B:B,申请个人部分高校生花名册!L:L)</f>
        <v>0</v>
      </c>
      <c r="N96" s="34">
        <f ca="1" t="shared" si="26"/>
        <v>0</v>
      </c>
      <c r="O96" s="34">
        <f ca="1" t="shared" si="27"/>
        <v>6838.62</v>
      </c>
      <c r="P96" s="36" t="s">
        <v>21</v>
      </c>
    </row>
    <row r="97" s="31" customFormat="1" ht="28" customHeight="1" spans="1:16">
      <c r="A97" s="34">
        <f t="shared" si="28"/>
        <v>95</v>
      </c>
      <c r="B97" s="34" t="s">
        <v>391</v>
      </c>
      <c r="C97" s="34">
        <v>5</v>
      </c>
      <c r="D97" s="34">
        <v>2</v>
      </c>
      <c r="E97" s="34" t="s">
        <v>392</v>
      </c>
      <c r="F97" s="34" t="s">
        <v>393</v>
      </c>
      <c r="G97" s="34" t="s">
        <v>394</v>
      </c>
      <c r="H97" s="34">
        <f ca="1">SUMIF(申请单位部分员工花名册!D:H,B:B,申请单位部分员工花名册!H:H)</f>
        <v>11997.6</v>
      </c>
      <c r="I97" s="34">
        <f ca="1">SUMIF(申请单位部分员工花名册!D:I,B:B,申请单位部分员工花名册!I:I)</f>
        <v>5098.95</v>
      </c>
      <c r="J97" s="34">
        <v>0</v>
      </c>
      <c r="K97" s="34">
        <f ca="1" t="shared" si="24"/>
        <v>17096.55</v>
      </c>
      <c r="L97" s="34">
        <f ca="1" t="shared" si="25"/>
        <v>17096.55</v>
      </c>
      <c r="M97" s="34">
        <f ca="1">SUMIF(申请个人部分高校生花名册!D:L,B:B,申请个人部分高校生花名册!L:L)</f>
        <v>2999.4</v>
      </c>
      <c r="N97" s="34">
        <f ca="1" t="shared" si="26"/>
        <v>2999.4</v>
      </c>
      <c r="O97" s="34">
        <f ca="1" t="shared" si="27"/>
        <v>20095.95</v>
      </c>
      <c r="P97" s="36" t="s">
        <v>21</v>
      </c>
    </row>
    <row r="98" s="31" customFormat="1" ht="28" customHeight="1" spans="1:16">
      <c r="A98" s="34">
        <f t="shared" si="28"/>
        <v>96</v>
      </c>
      <c r="B98" s="34" t="s">
        <v>395</v>
      </c>
      <c r="C98" s="34">
        <v>1</v>
      </c>
      <c r="D98" s="34">
        <v>0</v>
      </c>
      <c r="E98" s="34" t="s">
        <v>396</v>
      </c>
      <c r="F98" s="34" t="s">
        <v>397</v>
      </c>
      <c r="G98" s="34" t="s">
        <v>398</v>
      </c>
      <c r="H98" s="34">
        <f ca="1">SUMIF(申请单位部分员工花名册!D:H,B:B,申请单位部分员工花名册!H:H)</f>
        <v>2399.52</v>
      </c>
      <c r="I98" s="34">
        <f ca="1">SUMIF(申请单位部分员工花名册!D:I,B:B,申请单位部分员工花名册!I:I)</f>
        <v>1019.79</v>
      </c>
      <c r="J98" s="34">
        <v>0</v>
      </c>
      <c r="K98" s="34">
        <f ca="1" t="shared" ref="K98:K125" si="29">H98+I98</f>
        <v>3419.31</v>
      </c>
      <c r="L98" s="34">
        <f ca="1" t="shared" ref="L98:L125" si="30">K98</f>
        <v>3419.31</v>
      </c>
      <c r="M98" s="34">
        <f ca="1">SUMIF(申请个人部分高校生花名册!D:L,B:B,申请个人部分高校生花名册!L:L)</f>
        <v>0</v>
      </c>
      <c r="N98" s="34">
        <f ca="1" t="shared" ref="N98:N122" si="31">M98</f>
        <v>0</v>
      </c>
      <c r="O98" s="34">
        <f ca="1" t="shared" ref="O98:O123" si="32">L98+N98</f>
        <v>3419.31</v>
      </c>
      <c r="P98" s="36" t="s">
        <v>21</v>
      </c>
    </row>
    <row r="99" s="31" customFormat="1" ht="28" customHeight="1" spans="1:16">
      <c r="A99" s="34">
        <f t="shared" si="28"/>
        <v>97</v>
      </c>
      <c r="B99" s="34" t="s">
        <v>399</v>
      </c>
      <c r="C99" s="34">
        <v>3</v>
      </c>
      <c r="D99" s="34">
        <v>0</v>
      </c>
      <c r="E99" s="34" t="s">
        <v>400</v>
      </c>
      <c r="F99" s="34" t="s">
        <v>401</v>
      </c>
      <c r="G99" s="34" t="s">
        <v>402</v>
      </c>
      <c r="H99" s="34">
        <f ca="1">SUMIF(申请单位部分员工花名册!D:H,B:B,申请单位部分员工花名册!H:H)</f>
        <v>7198.56</v>
      </c>
      <c r="I99" s="34">
        <f ca="1">SUMIF(申请单位部分员工花名册!D:I,B:B,申请单位部分员工花名册!I:I)</f>
        <v>3059.37</v>
      </c>
      <c r="J99" s="34">
        <v>0</v>
      </c>
      <c r="K99" s="34">
        <f ca="1" t="shared" si="29"/>
        <v>10257.93</v>
      </c>
      <c r="L99" s="34">
        <f ca="1" t="shared" si="30"/>
        <v>10257.93</v>
      </c>
      <c r="M99" s="34">
        <f ca="1">SUMIF(申请个人部分高校生花名册!D:L,B:B,申请个人部分高校生花名册!L:L)</f>
        <v>0</v>
      </c>
      <c r="N99" s="34">
        <f ca="1" t="shared" si="31"/>
        <v>0</v>
      </c>
      <c r="O99" s="34">
        <f ca="1" t="shared" si="32"/>
        <v>10257.93</v>
      </c>
      <c r="P99" s="36" t="s">
        <v>21</v>
      </c>
    </row>
    <row r="100" s="31" customFormat="1" ht="28" customHeight="1" spans="1:16">
      <c r="A100" s="34">
        <f t="shared" si="28"/>
        <v>98</v>
      </c>
      <c r="B100" s="34" t="s">
        <v>403</v>
      </c>
      <c r="C100" s="34">
        <v>1</v>
      </c>
      <c r="D100" s="34">
        <v>0</v>
      </c>
      <c r="E100" s="34" t="s">
        <v>404</v>
      </c>
      <c r="F100" s="34" t="s">
        <v>405</v>
      </c>
      <c r="G100" s="34" t="s">
        <v>406</v>
      </c>
      <c r="H100" s="34">
        <f ca="1">SUMIF(申请单位部分员工花名册!D:H,B:B,申请单位部分员工花名册!H:H)</f>
        <v>3660</v>
      </c>
      <c r="I100" s="34">
        <f ca="1">SUMIF(申请单位部分员工花名册!D:I,B:B,申请单位部分员工花名册!I:I)</f>
        <v>1555.5</v>
      </c>
      <c r="J100" s="34">
        <v>0</v>
      </c>
      <c r="K100" s="34">
        <f ca="1" t="shared" si="29"/>
        <v>5215.5</v>
      </c>
      <c r="L100" s="34">
        <f ca="1" t="shared" si="30"/>
        <v>5215.5</v>
      </c>
      <c r="M100" s="34">
        <f ca="1">SUMIF(申请个人部分高校生花名册!D:L,B:B,申请个人部分高校生花名册!L:L)</f>
        <v>0</v>
      </c>
      <c r="N100" s="34">
        <f ca="1" t="shared" si="31"/>
        <v>0</v>
      </c>
      <c r="O100" s="34">
        <f ca="1" t="shared" si="32"/>
        <v>5215.5</v>
      </c>
      <c r="P100" s="36" t="s">
        <v>21</v>
      </c>
    </row>
    <row r="101" s="31" customFormat="1" ht="28" customHeight="1" spans="1:16">
      <c r="A101" s="34">
        <f t="shared" si="28"/>
        <v>99</v>
      </c>
      <c r="B101" s="34" t="s">
        <v>407</v>
      </c>
      <c r="C101" s="34">
        <v>1</v>
      </c>
      <c r="D101" s="34">
        <v>0</v>
      </c>
      <c r="E101" s="34" t="s">
        <v>408</v>
      </c>
      <c r="F101" s="34" t="s">
        <v>409</v>
      </c>
      <c r="G101" s="34" t="s">
        <v>410</v>
      </c>
      <c r="H101" s="34">
        <f ca="1">SUMIF(申请单位部分员工花名册!D:H,B:B,申请单位部分员工花名册!H:H)</f>
        <v>2400</v>
      </c>
      <c r="I101" s="34">
        <f ca="1">SUMIF(申请单位部分员工花名册!D:I,B:B,申请单位部分员工花名册!I:I)</f>
        <v>1020</v>
      </c>
      <c r="J101" s="34">
        <v>0</v>
      </c>
      <c r="K101" s="34">
        <f ca="1" t="shared" si="29"/>
        <v>3420</v>
      </c>
      <c r="L101" s="34">
        <f ca="1" t="shared" si="30"/>
        <v>3420</v>
      </c>
      <c r="M101" s="34">
        <f ca="1">SUMIF(申请个人部分高校生花名册!D:L,B:B,申请个人部分高校生花名册!L:L)</f>
        <v>0</v>
      </c>
      <c r="N101" s="34">
        <f ca="1" t="shared" si="31"/>
        <v>0</v>
      </c>
      <c r="O101" s="34">
        <f ca="1" t="shared" si="32"/>
        <v>3420</v>
      </c>
      <c r="P101" s="36" t="s">
        <v>21</v>
      </c>
    </row>
    <row r="102" s="31" customFormat="1" ht="28" customHeight="1" spans="1:16">
      <c r="A102" s="34">
        <f t="shared" si="28"/>
        <v>100</v>
      </c>
      <c r="B102" s="34" t="s">
        <v>411</v>
      </c>
      <c r="C102" s="34">
        <v>4</v>
      </c>
      <c r="D102" s="34">
        <v>2</v>
      </c>
      <c r="E102" s="34" t="s">
        <v>412</v>
      </c>
      <c r="F102" s="34" t="s">
        <v>413</v>
      </c>
      <c r="G102" s="34" t="s">
        <v>414</v>
      </c>
      <c r="H102" s="34">
        <f ca="1">SUMIF(申请单位部分员工花名册!D:H,B:B,申请单位部分员工花名册!H:H)</f>
        <v>8798.24</v>
      </c>
      <c r="I102" s="34">
        <f ca="1">SUMIF(申请单位部分员工花名册!D:I,B:B,申请单位部分员工花名册!I:I)</f>
        <v>3739.23</v>
      </c>
      <c r="J102" s="34">
        <v>0</v>
      </c>
      <c r="K102" s="34">
        <f ca="1" t="shared" si="29"/>
        <v>12537.47</v>
      </c>
      <c r="L102" s="34">
        <f ca="1" t="shared" si="30"/>
        <v>12537.47</v>
      </c>
      <c r="M102" s="34">
        <f ca="1">SUMIF(申请个人部分高校生花名册!D:L,B:B,申请个人部分高校生花名册!L:L)</f>
        <v>2999.4</v>
      </c>
      <c r="N102" s="34">
        <f ca="1" t="shared" si="31"/>
        <v>2999.4</v>
      </c>
      <c r="O102" s="34">
        <f ca="1" t="shared" si="32"/>
        <v>15536.87</v>
      </c>
      <c r="P102" s="36" t="s">
        <v>21</v>
      </c>
    </row>
    <row r="103" s="31" customFormat="1" ht="28" customHeight="1" spans="1:16">
      <c r="A103" s="34">
        <f t="shared" si="28"/>
        <v>101</v>
      </c>
      <c r="B103" s="34" t="s">
        <v>415</v>
      </c>
      <c r="C103" s="34">
        <v>2</v>
      </c>
      <c r="D103" s="34">
        <v>0</v>
      </c>
      <c r="E103" s="34" t="s">
        <v>416</v>
      </c>
      <c r="F103" s="34" t="s">
        <v>417</v>
      </c>
      <c r="G103" s="34" t="s">
        <v>418</v>
      </c>
      <c r="H103" s="34">
        <f ca="1">SUMIF(申请单位部分员工花名册!D:H,B:B,申请单位部分员工花名册!H:H)</f>
        <v>4799.04</v>
      </c>
      <c r="I103" s="34">
        <f ca="1">SUMIF(申请单位部分员工花名册!D:I,B:B,申请单位部分员工花名册!I:I)</f>
        <v>2039.58</v>
      </c>
      <c r="J103" s="34">
        <v>0</v>
      </c>
      <c r="K103" s="34">
        <f ca="1" t="shared" si="29"/>
        <v>6838.62</v>
      </c>
      <c r="L103" s="34">
        <f ca="1" t="shared" si="30"/>
        <v>6838.62</v>
      </c>
      <c r="M103" s="34">
        <f ca="1">SUMIF(申请个人部分高校生花名册!D:L,B:B,申请个人部分高校生花名册!L:L)</f>
        <v>0</v>
      </c>
      <c r="N103" s="34">
        <f ca="1" t="shared" si="31"/>
        <v>0</v>
      </c>
      <c r="O103" s="34">
        <f ca="1" t="shared" si="32"/>
        <v>6838.62</v>
      </c>
      <c r="P103" s="36" t="s">
        <v>21</v>
      </c>
    </row>
    <row r="104" s="31" customFormat="1" ht="28" customHeight="1" spans="1:16">
      <c r="A104" s="34">
        <f t="shared" ref="A104:A113" si="33">ROW()-2</f>
        <v>102</v>
      </c>
      <c r="B104" s="34" t="s">
        <v>419</v>
      </c>
      <c r="C104" s="34">
        <v>5</v>
      </c>
      <c r="D104" s="34">
        <v>1</v>
      </c>
      <c r="E104" s="34" t="s">
        <v>420</v>
      </c>
      <c r="F104" s="34" t="s">
        <v>421</v>
      </c>
      <c r="G104" s="34" t="s">
        <v>422</v>
      </c>
      <c r="H104" s="34">
        <f ca="1">SUMIF(申请单位部分员工花名册!D:H,B:B,申请单位部分员工花名册!H:H)</f>
        <v>11197.76</v>
      </c>
      <c r="I104" s="34">
        <f ca="1">SUMIF(申请单位部分员工花名册!D:I,B:B,申请单位部分员工花名册!I:I)</f>
        <v>4759.02</v>
      </c>
      <c r="J104" s="34">
        <v>0</v>
      </c>
      <c r="K104" s="34">
        <f ca="1" t="shared" si="29"/>
        <v>15956.78</v>
      </c>
      <c r="L104" s="34">
        <f ca="1" t="shared" si="30"/>
        <v>15956.78</v>
      </c>
      <c r="M104" s="34">
        <f ca="1">SUMIF(申请个人部分高校生花名册!D:L,B:B,申请个人部分高校生花名册!L:L)</f>
        <v>1499.7</v>
      </c>
      <c r="N104" s="34">
        <f ca="1" t="shared" si="31"/>
        <v>1499.7</v>
      </c>
      <c r="O104" s="34">
        <f ca="1" t="shared" si="32"/>
        <v>17456.48</v>
      </c>
      <c r="P104" s="36" t="s">
        <v>21</v>
      </c>
    </row>
    <row r="105" s="31" customFormat="1" ht="28" customHeight="1" spans="1:16">
      <c r="A105" s="34">
        <f t="shared" si="33"/>
        <v>103</v>
      </c>
      <c r="B105" s="34" t="s">
        <v>423</v>
      </c>
      <c r="C105" s="34">
        <v>1</v>
      </c>
      <c r="D105" s="34">
        <v>0</v>
      </c>
      <c r="E105" s="34" t="s">
        <v>424</v>
      </c>
      <c r="F105" s="34" t="s">
        <v>425</v>
      </c>
      <c r="G105" s="34" t="s">
        <v>426</v>
      </c>
      <c r="H105" s="34">
        <f ca="1">SUMIF(申请单位部分员工花名册!D:H,B:B,申请单位部分员工花名册!H:H)</f>
        <v>2399.52</v>
      </c>
      <c r="I105" s="34">
        <f ca="1">SUMIF(申请单位部分员工花名册!D:I,B:B,申请单位部分员工花名册!I:I)</f>
        <v>1019.79</v>
      </c>
      <c r="J105" s="34">
        <v>0</v>
      </c>
      <c r="K105" s="34">
        <f ca="1" t="shared" si="29"/>
        <v>3419.31</v>
      </c>
      <c r="L105" s="34">
        <f ca="1" t="shared" si="30"/>
        <v>3419.31</v>
      </c>
      <c r="M105" s="34">
        <f ca="1">SUMIF(申请个人部分高校生花名册!D:L,B:B,申请个人部分高校生花名册!L:L)</f>
        <v>0</v>
      </c>
      <c r="N105" s="34">
        <f ca="1" t="shared" si="31"/>
        <v>0</v>
      </c>
      <c r="O105" s="34">
        <f ca="1" t="shared" si="32"/>
        <v>3419.31</v>
      </c>
      <c r="P105" s="36" t="s">
        <v>21</v>
      </c>
    </row>
    <row r="106" s="31" customFormat="1" ht="28" customHeight="1" spans="1:16">
      <c r="A106" s="34">
        <f t="shared" si="33"/>
        <v>104</v>
      </c>
      <c r="B106" s="34" t="s">
        <v>427</v>
      </c>
      <c r="C106" s="34">
        <v>1</v>
      </c>
      <c r="D106" s="34">
        <v>0</v>
      </c>
      <c r="E106" s="34" t="s">
        <v>428</v>
      </c>
      <c r="F106" s="34" t="s">
        <v>429</v>
      </c>
      <c r="G106" s="34" t="s">
        <v>430</v>
      </c>
      <c r="H106" s="34">
        <f ca="1">SUMIF(申请单位部分员工花名册!D:H,B:B,申请单位部分员工花名册!H:H)</f>
        <v>2399.52</v>
      </c>
      <c r="I106" s="34">
        <f ca="1">SUMIF(申请单位部分员工花名册!D:I,B:B,申请单位部分员工花名册!I:I)</f>
        <v>1019.79</v>
      </c>
      <c r="J106" s="34">
        <v>0</v>
      </c>
      <c r="K106" s="34">
        <f ca="1" t="shared" si="29"/>
        <v>3419.31</v>
      </c>
      <c r="L106" s="34">
        <f ca="1" t="shared" si="30"/>
        <v>3419.31</v>
      </c>
      <c r="M106" s="34">
        <f ca="1">SUMIF(申请个人部分高校生花名册!D:L,B:B,申请个人部分高校生花名册!L:L)</f>
        <v>0</v>
      </c>
      <c r="N106" s="34">
        <f ca="1" t="shared" si="31"/>
        <v>0</v>
      </c>
      <c r="O106" s="34">
        <f ca="1" t="shared" si="32"/>
        <v>3419.31</v>
      </c>
      <c r="P106" s="36" t="s">
        <v>21</v>
      </c>
    </row>
    <row r="107" s="31" customFormat="1" ht="28" customHeight="1" spans="1:16">
      <c r="A107" s="34">
        <f t="shared" si="33"/>
        <v>105</v>
      </c>
      <c r="B107" s="34" t="s">
        <v>431</v>
      </c>
      <c r="C107" s="34">
        <v>1</v>
      </c>
      <c r="D107" s="34">
        <v>0</v>
      </c>
      <c r="E107" s="34" t="s">
        <v>432</v>
      </c>
      <c r="F107" s="34" t="s">
        <v>433</v>
      </c>
      <c r="G107" s="34" t="s">
        <v>430</v>
      </c>
      <c r="H107" s="34">
        <f ca="1">SUMIF(申请单位部分员工花名册!D:H,B:B,申请单位部分员工花名册!H:H)</f>
        <v>2399.52</v>
      </c>
      <c r="I107" s="34">
        <f ca="1">SUMIF(申请单位部分员工花名册!D:I,B:B,申请单位部分员工花名册!I:I)</f>
        <v>1019.79</v>
      </c>
      <c r="J107" s="34">
        <v>0</v>
      </c>
      <c r="K107" s="34">
        <f ca="1" t="shared" si="29"/>
        <v>3419.31</v>
      </c>
      <c r="L107" s="34">
        <f ca="1" t="shared" si="30"/>
        <v>3419.31</v>
      </c>
      <c r="M107" s="34">
        <f ca="1">SUMIF(申请个人部分高校生花名册!D:L,B:B,申请个人部分高校生花名册!L:L)</f>
        <v>0</v>
      </c>
      <c r="N107" s="34">
        <f ca="1" t="shared" si="31"/>
        <v>0</v>
      </c>
      <c r="O107" s="34">
        <f ca="1" t="shared" si="32"/>
        <v>3419.31</v>
      </c>
      <c r="P107" s="36" t="s">
        <v>21</v>
      </c>
    </row>
    <row r="108" s="31" customFormat="1" ht="28" customHeight="1" spans="1:16">
      <c r="A108" s="34">
        <f t="shared" si="33"/>
        <v>106</v>
      </c>
      <c r="B108" s="34" t="s">
        <v>434</v>
      </c>
      <c r="C108" s="34">
        <v>4</v>
      </c>
      <c r="D108" s="34">
        <v>0</v>
      </c>
      <c r="E108" s="34" t="s">
        <v>435</v>
      </c>
      <c r="F108" s="34" t="s">
        <v>436</v>
      </c>
      <c r="G108" s="34" t="s">
        <v>437</v>
      </c>
      <c r="H108" s="34">
        <f ca="1">SUMIF(申请单位部分员工花名册!D:H,B:B,申请单位部分员工花名册!H:H)</f>
        <v>7998.4</v>
      </c>
      <c r="I108" s="34">
        <f ca="1">SUMIF(申请单位部分员工花名册!D:I,B:B,申请单位部分员工花名册!I:I)</f>
        <v>3399.3</v>
      </c>
      <c r="J108" s="34">
        <v>0</v>
      </c>
      <c r="K108" s="34">
        <f ca="1" t="shared" si="29"/>
        <v>11397.7</v>
      </c>
      <c r="L108" s="34">
        <f ca="1" t="shared" si="30"/>
        <v>11397.7</v>
      </c>
      <c r="M108" s="34">
        <f ca="1">SUMIF(申请个人部分高校生花名册!D:L,B:B,申请个人部分高校生花名册!L:L)</f>
        <v>0</v>
      </c>
      <c r="N108" s="34">
        <f ca="1" t="shared" si="31"/>
        <v>0</v>
      </c>
      <c r="O108" s="34">
        <f ca="1" t="shared" si="32"/>
        <v>11397.7</v>
      </c>
      <c r="P108" s="36" t="s">
        <v>21</v>
      </c>
    </row>
    <row r="109" s="31" customFormat="1" ht="28" customHeight="1" spans="1:16">
      <c r="A109" s="34">
        <f t="shared" si="33"/>
        <v>107</v>
      </c>
      <c r="B109" s="34" t="s">
        <v>438</v>
      </c>
      <c r="C109" s="34">
        <v>3</v>
      </c>
      <c r="D109" s="34">
        <v>0</v>
      </c>
      <c r="E109" s="34" t="s">
        <v>439</v>
      </c>
      <c r="F109" s="34" t="s">
        <v>440</v>
      </c>
      <c r="G109" s="34" t="s">
        <v>441</v>
      </c>
      <c r="H109" s="34">
        <f ca="1">SUMIF(申请单位部分员工花名册!D:H,B:B,申请单位部分员工花名册!H:H)</f>
        <v>7198.56</v>
      </c>
      <c r="I109" s="34">
        <f ca="1">SUMIF(申请单位部分员工花名册!D:I,B:B,申请单位部分员工花名册!I:I)</f>
        <v>3059.37</v>
      </c>
      <c r="J109" s="34">
        <v>0</v>
      </c>
      <c r="K109" s="34">
        <f ca="1" t="shared" si="29"/>
        <v>10257.93</v>
      </c>
      <c r="L109" s="34">
        <f ca="1" t="shared" si="30"/>
        <v>10257.93</v>
      </c>
      <c r="M109" s="34">
        <f ca="1">SUMIF(申请个人部分高校生花名册!D:L,B:B,申请个人部分高校生花名册!L:L)</f>
        <v>0</v>
      </c>
      <c r="N109" s="34">
        <f ca="1" t="shared" si="31"/>
        <v>0</v>
      </c>
      <c r="O109" s="34">
        <f ca="1" t="shared" si="32"/>
        <v>10257.93</v>
      </c>
      <c r="P109" s="36" t="s">
        <v>21</v>
      </c>
    </row>
    <row r="110" s="31" customFormat="1" ht="28" customHeight="1" spans="1:16">
      <c r="A110" s="34">
        <f t="shared" si="33"/>
        <v>108</v>
      </c>
      <c r="B110" s="34" t="s">
        <v>442</v>
      </c>
      <c r="C110" s="34">
        <v>2</v>
      </c>
      <c r="D110" s="34">
        <v>0</v>
      </c>
      <c r="E110" s="34" t="s">
        <v>443</v>
      </c>
      <c r="F110" s="34" t="s">
        <v>444</v>
      </c>
      <c r="G110" s="34" t="s">
        <v>445</v>
      </c>
      <c r="H110" s="34">
        <f ca="1">SUMIF(申请单位部分员工花名册!D:H,B:B,申请单位部分员工花名册!H:H)</f>
        <v>4799.04</v>
      </c>
      <c r="I110" s="34">
        <f ca="1">SUMIF(申请单位部分员工花名册!D:I,B:B,申请单位部分员工花名册!I:I)</f>
        <v>2039.58</v>
      </c>
      <c r="J110" s="34">
        <v>0</v>
      </c>
      <c r="K110" s="34">
        <f ca="1" t="shared" si="29"/>
        <v>6838.62</v>
      </c>
      <c r="L110" s="34">
        <f ca="1" t="shared" si="30"/>
        <v>6838.62</v>
      </c>
      <c r="M110" s="34">
        <f ca="1">SUMIF(申请个人部分高校生花名册!D:L,B:B,申请个人部分高校生花名册!L:L)</f>
        <v>0</v>
      </c>
      <c r="N110" s="34">
        <f ca="1" t="shared" si="31"/>
        <v>0</v>
      </c>
      <c r="O110" s="34">
        <f ca="1" t="shared" si="32"/>
        <v>6838.62</v>
      </c>
      <c r="P110" s="36" t="s">
        <v>21</v>
      </c>
    </row>
    <row r="111" s="31" customFormat="1" ht="28" customHeight="1" spans="1:16">
      <c r="A111" s="34">
        <f t="shared" si="33"/>
        <v>109</v>
      </c>
      <c r="B111" s="34" t="s">
        <v>446</v>
      </c>
      <c r="C111" s="34">
        <v>195</v>
      </c>
      <c r="D111" s="34">
        <v>1</v>
      </c>
      <c r="E111" s="34" t="s">
        <v>447</v>
      </c>
      <c r="F111" s="34" t="s">
        <v>448</v>
      </c>
      <c r="G111" s="34" t="s">
        <v>449</v>
      </c>
      <c r="H111" s="34">
        <f ca="1">SUMIF(申请单位部分员工花名册!D:H,B:B,申请单位部分员工花名册!H:H)</f>
        <v>287142.559999999</v>
      </c>
      <c r="I111" s="34">
        <f ca="1">SUMIF(申请单位部分员工花名册!D:I,B:B,申请单位部分员工花名册!I:I)</f>
        <v>122034.87</v>
      </c>
      <c r="J111" s="34">
        <v>0</v>
      </c>
      <c r="K111" s="34">
        <f ca="1" t="shared" si="29"/>
        <v>409177.429999999</v>
      </c>
      <c r="L111" s="34">
        <f ca="1" t="shared" si="30"/>
        <v>409177.429999999</v>
      </c>
      <c r="M111" s="34">
        <f ca="1">SUMIF(申请个人部分高校生花名册!D:L,B:B,申请个人部分高校生花名册!L:L)</f>
        <v>1499.7</v>
      </c>
      <c r="N111" s="34">
        <f ca="1" t="shared" si="31"/>
        <v>1499.7</v>
      </c>
      <c r="O111" s="34">
        <f ca="1" t="shared" si="32"/>
        <v>410677.129999999</v>
      </c>
      <c r="P111" s="36" t="s">
        <v>21</v>
      </c>
    </row>
    <row r="112" s="31" customFormat="1" ht="28" customHeight="1" spans="1:16">
      <c r="A112" s="34">
        <f t="shared" si="33"/>
        <v>110</v>
      </c>
      <c r="B112" s="34" t="s">
        <v>450</v>
      </c>
      <c r="C112" s="34">
        <v>4</v>
      </c>
      <c r="D112" s="34">
        <v>0</v>
      </c>
      <c r="E112" s="34" t="s">
        <v>451</v>
      </c>
      <c r="F112" s="34" t="s">
        <v>452</v>
      </c>
      <c r="G112" s="34" t="s">
        <v>453</v>
      </c>
      <c r="H112" s="34">
        <f ca="1">SUMIF(申请单位部分员工花名册!D:H,B:B,申请单位部分员工花名册!H:H)</f>
        <v>7998.4</v>
      </c>
      <c r="I112" s="34">
        <f ca="1">SUMIF(申请单位部分员工花名册!D:I,B:B,申请单位部分员工花名册!I:I)</f>
        <v>3399.3</v>
      </c>
      <c r="J112" s="34">
        <v>0</v>
      </c>
      <c r="K112" s="34">
        <f ca="1" t="shared" si="29"/>
        <v>11397.7</v>
      </c>
      <c r="L112" s="34">
        <f ca="1" t="shared" si="30"/>
        <v>11397.7</v>
      </c>
      <c r="M112" s="34">
        <f ca="1">SUMIF(申请个人部分高校生花名册!D:L,B:B,申请个人部分高校生花名册!L:L)</f>
        <v>0</v>
      </c>
      <c r="N112" s="34">
        <f ca="1" t="shared" si="31"/>
        <v>0</v>
      </c>
      <c r="O112" s="34">
        <f ca="1" t="shared" si="32"/>
        <v>11397.7</v>
      </c>
      <c r="P112" s="36" t="s">
        <v>21</v>
      </c>
    </row>
    <row r="113" s="31" customFormat="1" ht="28" customHeight="1" spans="1:16">
      <c r="A113" s="34">
        <f t="shared" si="33"/>
        <v>111</v>
      </c>
      <c r="B113" s="34" t="s">
        <v>454</v>
      </c>
      <c r="C113" s="34">
        <v>17</v>
      </c>
      <c r="D113" s="34">
        <v>0</v>
      </c>
      <c r="E113" s="34" t="s">
        <v>455</v>
      </c>
      <c r="F113" s="34" t="s">
        <v>456</v>
      </c>
      <c r="G113" s="34" t="s">
        <v>457</v>
      </c>
      <c r="H113" s="34">
        <f ca="1">SUMIF(申请单位部分员工花名册!D:H,B:B,申请单位部分员工花名册!H:H)</f>
        <v>32793.44</v>
      </c>
      <c r="I113" s="34">
        <f ca="1">SUMIF(申请单位部分员工花名册!D:I,B:B,申请单位部分员工花名册!I:I)</f>
        <v>13937.13</v>
      </c>
      <c r="J113" s="34">
        <v>0</v>
      </c>
      <c r="K113" s="34">
        <f ca="1" t="shared" si="29"/>
        <v>46730.57</v>
      </c>
      <c r="L113" s="34">
        <f ca="1" t="shared" si="30"/>
        <v>46730.57</v>
      </c>
      <c r="M113" s="34">
        <f ca="1">SUMIF(申请个人部分高校生花名册!D:L,B:B,申请个人部分高校生花名册!L:L)</f>
        <v>0</v>
      </c>
      <c r="N113" s="34">
        <f ca="1" t="shared" si="31"/>
        <v>0</v>
      </c>
      <c r="O113" s="34">
        <f ca="1" t="shared" si="32"/>
        <v>46730.57</v>
      </c>
      <c r="P113" s="34" t="s">
        <v>21</v>
      </c>
    </row>
    <row r="114" s="31" customFormat="1" ht="28" customHeight="1" spans="1:16">
      <c r="A114" s="34">
        <f t="shared" ref="A114:A123" si="34">ROW()-2</f>
        <v>112</v>
      </c>
      <c r="B114" s="34" t="s">
        <v>458</v>
      </c>
      <c r="C114" s="34">
        <v>3</v>
      </c>
      <c r="D114" s="34">
        <v>0</v>
      </c>
      <c r="E114" s="34" t="s">
        <v>459</v>
      </c>
      <c r="F114" s="34" t="s">
        <v>460</v>
      </c>
      <c r="G114" s="34" t="s">
        <v>461</v>
      </c>
      <c r="H114" s="34">
        <f ca="1">SUMIF(申请单位部分员工花名册!D:H,B:B,申请单位部分员工花名册!H:H)</f>
        <v>7198.56</v>
      </c>
      <c r="I114" s="34">
        <f ca="1">SUMIF(申请单位部分员工花名册!D:I,B:B,申请单位部分员工花名册!I:I)</f>
        <v>3059.37</v>
      </c>
      <c r="J114" s="34">
        <v>0</v>
      </c>
      <c r="K114" s="34">
        <f ca="1" t="shared" si="29"/>
        <v>10257.93</v>
      </c>
      <c r="L114" s="34">
        <f ca="1" t="shared" si="30"/>
        <v>10257.93</v>
      </c>
      <c r="M114" s="34">
        <f ca="1">SUMIF(申请个人部分高校生花名册!D:L,B:B,申请个人部分高校生花名册!L:L)</f>
        <v>0</v>
      </c>
      <c r="N114" s="34">
        <f ca="1" t="shared" si="31"/>
        <v>0</v>
      </c>
      <c r="O114" s="34">
        <f ca="1" t="shared" si="32"/>
        <v>10257.93</v>
      </c>
      <c r="P114" s="36" t="s">
        <v>21</v>
      </c>
    </row>
    <row r="115" s="31" customFormat="1" ht="28" customHeight="1" spans="1:16">
      <c r="A115" s="34">
        <f t="shared" si="34"/>
        <v>113</v>
      </c>
      <c r="B115" s="34" t="s">
        <v>462</v>
      </c>
      <c r="C115" s="34">
        <v>1</v>
      </c>
      <c r="D115" s="34">
        <v>0</v>
      </c>
      <c r="E115" s="34" t="s">
        <v>463</v>
      </c>
      <c r="F115" s="34" t="s">
        <v>464</v>
      </c>
      <c r="G115" s="34" t="s">
        <v>465</v>
      </c>
      <c r="H115" s="34">
        <f ca="1">SUMIF(申请单位部分员工花名册!D:H,B:B,申请单位部分员工花名册!H:H)</f>
        <v>2399.52</v>
      </c>
      <c r="I115" s="34">
        <f ca="1">SUMIF(申请单位部分员工花名册!D:I,B:B,申请单位部分员工花名册!I:I)</f>
        <v>1019.79</v>
      </c>
      <c r="J115" s="34">
        <v>0</v>
      </c>
      <c r="K115" s="34">
        <f ca="1" t="shared" si="29"/>
        <v>3419.31</v>
      </c>
      <c r="L115" s="34">
        <f ca="1" t="shared" si="30"/>
        <v>3419.31</v>
      </c>
      <c r="M115" s="34">
        <f ca="1">SUMIF(申请个人部分高校生花名册!D:L,B:B,申请个人部分高校生花名册!L:L)</f>
        <v>0</v>
      </c>
      <c r="N115" s="34">
        <f ca="1" t="shared" si="31"/>
        <v>0</v>
      </c>
      <c r="O115" s="34">
        <f ca="1" t="shared" si="32"/>
        <v>3419.31</v>
      </c>
      <c r="P115" s="36" t="s">
        <v>21</v>
      </c>
    </row>
    <row r="116" s="31" customFormat="1" ht="28" customHeight="1" spans="1:16">
      <c r="A116" s="34">
        <f t="shared" si="34"/>
        <v>114</v>
      </c>
      <c r="B116" s="34" t="s">
        <v>466</v>
      </c>
      <c r="C116" s="34">
        <v>3</v>
      </c>
      <c r="D116" s="34">
        <v>0</v>
      </c>
      <c r="E116" s="34" t="s">
        <v>467</v>
      </c>
      <c r="F116" s="34" t="s">
        <v>468</v>
      </c>
      <c r="G116" s="34" t="s">
        <v>469</v>
      </c>
      <c r="H116" s="34">
        <f ca="1">SUMIF(申请单位部分员工花名册!D:H,B:B,申请单位部分员工花名册!H:H)</f>
        <v>7198.56</v>
      </c>
      <c r="I116" s="34">
        <f ca="1">SUMIF(申请单位部分员工花名册!D:I,B:B,申请单位部分员工花名册!I:I)</f>
        <v>3059.37</v>
      </c>
      <c r="J116" s="34">
        <v>0</v>
      </c>
      <c r="K116" s="34">
        <f ca="1" t="shared" si="29"/>
        <v>10257.93</v>
      </c>
      <c r="L116" s="34">
        <f ca="1" t="shared" si="30"/>
        <v>10257.93</v>
      </c>
      <c r="M116" s="34">
        <f ca="1">SUMIF(申请个人部分高校生花名册!D:L,B:B,申请个人部分高校生花名册!L:L)</f>
        <v>0</v>
      </c>
      <c r="N116" s="34">
        <f ca="1" t="shared" si="31"/>
        <v>0</v>
      </c>
      <c r="O116" s="34">
        <f ca="1" t="shared" si="32"/>
        <v>10257.93</v>
      </c>
      <c r="P116" s="36" t="s">
        <v>21</v>
      </c>
    </row>
    <row r="117" s="31" customFormat="1" ht="28" customHeight="1" spans="1:16">
      <c r="A117" s="34">
        <f t="shared" si="34"/>
        <v>115</v>
      </c>
      <c r="B117" s="34" t="s">
        <v>470</v>
      </c>
      <c r="C117" s="34">
        <v>1</v>
      </c>
      <c r="D117" s="34">
        <v>0</v>
      </c>
      <c r="E117" s="34" t="s">
        <v>471</v>
      </c>
      <c r="F117" s="34" t="s">
        <v>472</v>
      </c>
      <c r="G117" s="34" t="s">
        <v>473</v>
      </c>
      <c r="H117" s="34">
        <f ca="1">SUMIF(申请单位部分员工花名册!D:H,B:B,申请单位部分员工花名册!H:H)</f>
        <v>3840</v>
      </c>
      <c r="I117" s="34">
        <f ca="1">SUMIF(申请单位部分员工花名册!D:I,B:B,申请单位部分员工花名册!I:I)</f>
        <v>1632</v>
      </c>
      <c r="J117" s="34">
        <v>0</v>
      </c>
      <c r="K117" s="34">
        <f ca="1" t="shared" si="29"/>
        <v>5472</v>
      </c>
      <c r="L117" s="34">
        <f ca="1" t="shared" si="30"/>
        <v>5472</v>
      </c>
      <c r="M117" s="34">
        <f ca="1">SUMIF(申请个人部分高校生花名册!D:L,B:B,申请个人部分高校生花名册!L:L)</f>
        <v>0</v>
      </c>
      <c r="N117" s="34">
        <f ca="1" t="shared" si="31"/>
        <v>0</v>
      </c>
      <c r="O117" s="34">
        <f ca="1" t="shared" si="32"/>
        <v>5472</v>
      </c>
      <c r="P117" s="36" t="s">
        <v>21</v>
      </c>
    </row>
    <row r="118" s="31" customFormat="1" ht="28" customHeight="1" spans="1:16">
      <c r="A118" s="34">
        <f t="shared" si="34"/>
        <v>116</v>
      </c>
      <c r="B118" s="34" t="s">
        <v>474</v>
      </c>
      <c r="C118" s="34">
        <v>2</v>
      </c>
      <c r="D118" s="34">
        <v>0</v>
      </c>
      <c r="E118" s="34" t="s">
        <v>475</v>
      </c>
      <c r="F118" s="34" t="s">
        <v>476</v>
      </c>
      <c r="G118" s="34" t="s">
        <v>477</v>
      </c>
      <c r="H118" s="34">
        <f ca="1">SUMIF(申请单位部分员工花名册!D:H,B:B,申请单位部分员工花名册!H:H)</f>
        <v>4799.04</v>
      </c>
      <c r="I118" s="34">
        <f ca="1">SUMIF(申请单位部分员工花名册!D:I,B:B,申请单位部分员工花名册!I:I)</f>
        <v>2039.58</v>
      </c>
      <c r="J118" s="34">
        <v>0</v>
      </c>
      <c r="K118" s="34">
        <f ca="1" t="shared" si="29"/>
        <v>6838.62</v>
      </c>
      <c r="L118" s="34">
        <f ca="1" t="shared" si="30"/>
        <v>6838.62</v>
      </c>
      <c r="M118" s="34">
        <f ca="1">SUMIF(申请个人部分高校生花名册!D:L,B:B,申请个人部分高校生花名册!L:L)</f>
        <v>0</v>
      </c>
      <c r="N118" s="34">
        <f ca="1" t="shared" si="31"/>
        <v>0</v>
      </c>
      <c r="O118" s="34">
        <f ca="1" t="shared" si="32"/>
        <v>6838.62</v>
      </c>
      <c r="P118" s="36" t="s">
        <v>21</v>
      </c>
    </row>
    <row r="119" s="31" customFormat="1" ht="28" customHeight="1" spans="1:16">
      <c r="A119" s="34">
        <f t="shared" si="34"/>
        <v>117</v>
      </c>
      <c r="B119" s="34" t="s">
        <v>478</v>
      </c>
      <c r="C119" s="34">
        <v>10</v>
      </c>
      <c r="D119" s="34">
        <v>0</v>
      </c>
      <c r="E119" s="34" t="s">
        <v>479</v>
      </c>
      <c r="F119" s="34" t="s">
        <v>480</v>
      </c>
      <c r="G119" s="34" t="s">
        <v>481</v>
      </c>
      <c r="H119" s="34">
        <f ca="1">SUMIF(申请单位部分员工花名册!D:H,B:B,申请单位部分员工花名册!H:H)</f>
        <v>19196.16</v>
      </c>
      <c r="I119" s="34">
        <f ca="1">SUMIF(申请单位部分员工花名册!D:I,B:B,申请单位部分员工花名册!I:I)</f>
        <v>8158.32</v>
      </c>
      <c r="J119" s="34">
        <v>0</v>
      </c>
      <c r="K119" s="34">
        <f ca="1" t="shared" si="29"/>
        <v>27354.48</v>
      </c>
      <c r="L119" s="34">
        <f ca="1" t="shared" si="30"/>
        <v>27354.48</v>
      </c>
      <c r="M119" s="34">
        <f ca="1">SUMIF(申请个人部分高校生花名册!D:L,B:B,申请个人部分高校生花名册!L:L)</f>
        <v>0</v>
      </c>
      <c r="N119" s="34">
        <f ca="1" t="shared" si="31"/>
        <v>0</v>
      </c>
      <c r="O119" s="34">
        <f ca="1" t="shared" si="32"/>
        <v>27354.48</v>
      </c>
      <c r="P119" s="36" t="s">
        <v>21</v>
      </c>
    </row>
    <row r="120" s="31" customFormat="1" ht="28" customHeight="1" spans="1:16">
      <c r="A120" s="34">
        <f t="shared" si="34"/>
        <v>118</v>
      </c>
      <c r="B120" s="34" t="s">
        <v>482</v>
      </c>
      <c r="C120" s="34">
        <v>5</v>
      </c>
      <c r="D120" s="34">
        <v>0</v>
      </c>
      <c r="E120" s="34" t="s">
        <v>483</v>
      </c>
      <c r="F120" s="34" t="s">
        <v>484</v>
      </c>
      <c r="G120" s="34" t="s">
        <v>485</v>
      </c>
      <c r="H120" s="34">
        <f ca="1">SUMIF(申请单位部分员工花名册!D:H,B:B,申请单位部分员工花名册!H:H)</f>
        <v>11997.6</v>
      </c>
      <c r="I120" s="34">
        <f ca="1">SUMIF(申请单位部分员工花名册!D:I,B:B,申请单位部分员工花名册!I:I)</f>
        <v>5098.95</v>
      </c>
      <c r="J120" s="34">
        <v>0</v>
      </c>
      <c r="K120" s="34">
        <f ca="1" t="shared" si="29"/>
        <v>17096.55</v>
      </c>
      <c r="L120" s="34">
        <f ca="1" t="shared" si="30"/>
        <v>17096.55</v>
      </c>
      <c r="M120" s="34">
        <f ca="1">SUMIF(申请个人部分高校生花名册!D:L,B:B,申请个人部分高校生花名册!L:L)</f>
        <v>0</v>
      </c>
      <c r="N120" s="34">
        <f ca="1" t="shared" si="31"/>
        <v>0</v>
      </c>
      <c r="O120" s="34">
        <f ca="1" t="shared" si="32"/>
        <v>17096.55</v>
      </c>
      <c r="P120" s="36" t="s">
        <v>21</v>
      </c>
    </row>
    <row r="121" s="31" customFormat="1" ht="28" customHeight="1" spans="1:16">
      <c r="A121" s="34">
        <f t="shared" si="34"/>
        <v>119</v>
      </c>
      <c r="B121" s="34" t="s">
        <v>486</v>
      </c>
      <c r="C121" s="34">
        <v>1</v>
      </c>
      <c r="D121" s="34">
        <v>0</v>
      </c>
      <c r="E121" s="34" t="s">
        <v>487</v>
      </c>
      <c r="F121" s="34" t="s">
        <v>488</v>
      </c>
      <c r="G121" s="34" t="s">
        <v>481</v>
      </c>
      <c r="H121" s="34">
        <f ca="1">SUMIF(申请单位部分员工花名册!D:H,B:B,申请单位部分员工花名册!H:H)</f>
        <v>799.84</v>
      </c>
      <c r="I121" s="34">
        <f ca="1">SUMIF(申请单位部分员工花名册!D:I,B:B,申请单位部分员工花名册!I:I)</f>
        <v>339.93</v>
      </c>
      <c r="J121" s="34">
        <v>0</v>
      </c>
      <c r="K121" s="34">
        <f ca="1" t="shared" si="29"/>
        <v>1139.77</v>
      </c>
      <c r="L121" s="34">
        <f ca="1" t="shared" si="30"/>
        <v>1139.77</v>
      </c>
      <c r="M121" s="34">
        <f ca="1">SUMIF(申请个人部分高校生花名册!D:L,B:B,申请个人部分高校生花名册!L:L)</f>
        <v>0</v>
      </c>
      <c r="N121" s="34">
        <f ca="1" t="shared" si="31"/>
        <v>0</v>
      </c>
      <c r="O121" s="34">
        <f ca="1" t="shared" si="32"/>
        <v>1139.77</v>
      </c>
      <c r="P121" s="36" t="s">
        <v>21</v>
      </c>
    </row>
    <row r="122" s="31" customFormat="1" ht="28" customHeight="1" spans="1:16">
      <c r="A122" s="34">
        <f t="shared" si="34"/>
        <v>120</v>
      </c>
      <c r="B122" s="34" t="s">
        <v>489</v>
      </c>
      <c r="C122" s="34">
        <v>2</v>
      </c>
      <c r="D122" s="34">
        <v>0</v>
      </c>
      <c r="E122" s="34" t="s">
        <v>487</v>
      </c>
      <c r="F122" s="34" t="s">
        <v>346</v>
      </c>
      <c r="G122" s="34" t="s">
        <v>490</v>
      </c>
      <c r="H122" s="34">
        <f ca="1">SUMIF(申请单位部分员工花名册!D:H,B:B,申请单位部分员工花名册!H:H)</f>
        <v>4799.04</v>
      </c>
      <c r="I122" s="34">
        <f ca="1">SUMIF(申请单位部分员工花名册!D:I,B:B,申请单位部分员工花名册!I:I)</f>
        <v>2039.58</v>
      </c>
      <c r="J122" s="34">
        <v>0</v>
      </c>
      <c r="K122" s="34">
        <f ca="1" t="shared" si="29"/>
        <v>6838.62</v>
      </c>
      <c r="L122" s="34">
        <f ca="1" t="shared" si="30"/>
        <v>6838.62</v>
      </c>
      <c r="M122" s="34">
        <f ca="1">SUMIF(申请个人部分高校生花名册!D:L,B:B,申请个人部分高校生花名册!L:L)</f>
        <v>0</v>
      </c>
      <c r="N122" s="34">
        <f ca="1" t="shared" si="31"/>
        <v>0</v>
      </c>
      <c r="O122" s="34">
        <f ca="1" t="shared" si="32"/>
        <v>6838.62</v>
      </c>
      <c r="P122" s="36" t="s">
        <v>21</v>
      </c>
    </row>
    <row r="123" s="31" customFormat="1" ht="28" customHeight="1" spans="1:16">
      <c r="A123" s="34">
        <f t="shared" si="34"/>
        <v>121</v>
      </c>
      <c r="B123" s="34" t="s">
        <v>491</v>
      </c>
      <c r="C123" s="34">
        <v>4</v>
      </c>
      <c r="D123" s="34">
        <v>0</v>
      </c>
      <c r="E123" s="34" t="s">
        <v>492</v>
      </c>
      <c r="F123" s="34" t="s">
        <v>493</v>
      </c>
      <c r="G123" s="34" t="s">
        <v>494</v>
      </c>
      <c r="H123" s="34">
        <f ca="1">SUMIF(申请单位部分员工花名册!D:H,B:B,申请单位部分员工花名册!H:H)</f>
        <v>9598.08</v>
      </c>
      <c r="I123" s="34">
        <f ca="1">SUMIF(申请单位部分员工花名册!D:I,B:B,申请单位部分员工花名册!I:I)</f>
        <v>4079.16</v>
      </c>
      <c r="J123" s="34">
        <v>0</v>
      </c>
      <c r="K123" s="34">
        <f ca="1" t="shared" si="29"/>
        <v>13677.24</v>
      </c>
      <c r="L123" s="34">
        <f ca="1" t="shared" si="30"/>
        <v>13677.24</v>
      </c>
      <c r="M123" s="34">
        <v>0</v>
      </c>
      <c r="N123" s="34">
        <v>0</v>
      </c>
      <c r="O123" s="34">
        <f ca="1" t="shared" si="32"/>
        <v>13677.24</v>
      </c>
      <c r="P123" s="36" t="s">
        <v>21</v>
      </c>
    </row>
    <row r="124" s="31" customFormat="1" ht="28" customHeight="1" spans="1:16">
      <c r="A124" s="34">
        <f t="shared" ref="A124:A133" si="35">ROW()-2</f>
        <v>122</v>
      </c>
      <c r="B124" s="34" t="s">
        <v>495</v>
      </c>
      <c r="C124" s="34">
        <v>2</v>
      </c>
      <c r="D124" s="34">
        <v>0</v>
      </c>
      <c r="E124" s="34" t="s">
        <v>496</v>
      </c>
      <c r="F124" s="34" t="s">
        <v>497</v>
      </c>
      <c r="G124" s="34" t="s">
        <v>498</v>
      </c>
      <c r="H124" s="34">
        <f ca="1">SUMIF(申请单位部分员工花名册!D:H,B:B,申请单位部分员工花名册!H:H)</f>
        <v>4799.04</v>
      </c>
      <c r="I124" s="34">
        <f ca="1">SUMIF(申请单位部分员工花名册!D:I,B:B,申请单位部分员工花名册!I:I)</f>
        <v>2039.58</v>
      </c>
      <c r="J124" s="34">
        <v>0</v>
      </c>
      <c r="K124" s="34">
        <f ca="1" t="shared" si="29"/>
        <v>6838.62</v>
      </c>
      <c r="L124" s="34">
        <f ca="1" t="shared" si="30"/>
        <v>6838.62</v>
      </c>
      <c r="M124" s="34">
        <f ca="1">SUMIF(申请个人部分高校生花名册!D:L,B:B,申请个人部分高校生花名册!L:L)</f>
        <v>0</v>
      </c>
      <c r="N124" s="34">
        <f ca="1">M124</f>
        <v>0</v>
      </c>
      <c r="O124" s="34">
        <f ca="1" t="shared" ref="O124:O155" si="36">L124+N124</f>
        <v>6838.62</v>
      </c>
      <c r="P124" s="36" t="s">
        <v>21</v>
      </c>
    </row>
    <row r="125" s="31" customFormat="1" ht="28" customHeight="1" spans="1:16">
      <c r="A125" s="34">
        <f t="shared" si="35"/>
        <v>123</v>
      </c>
      <c r="B125" s="34" t="s">
        <v>499</v>
      </c>
      <c r="C125" s="34">
        <v>5</v>
      </c>
      <c r="D125" s="34">
        <v>1</v>
      </c>
      <c r="E125" s="34" t="s">
        <v>500</v>
      </c>
      <c r="F125" s="34" t="s">
        <v>501</v>
      </c>
      <c r="G125" s="34" t="s">
        <v>502</v>
      </c>
      <c r="H125" s="34">
        <f ca="1">SUMIF(申请单位部分员工花名册!D:H,B:B,申请单位部分员工花名册!H:H)</f>
        <v>11997.6</v>
      </c>
      <c r="I125" s="34">
        <f ca="1">SUMIF(申请单位部分员工花名册!D:I,B:B,申请单位部分员工花名册!I:I)</f>
        <v>5098.95</v>
      </c>
      <c r="J125" s="34">
        <v>0</v>
      </c>
      <c r="K125" s="34">
        <f ca="1" t="shared" si="29"/>
        <v>17096.55</v>
      </c>
      <c r="L125" s="34">
        <f ca="1" t="shared" si="30"/>
        <v>17096.55</v>
      </c>
      <c r="M125" s="34">
        <f ca="1">SUMIF(申请个人部分高校生花名册!D:L,B:B,申请个人部分高校生花名册!L:L)</f>
        <v>1499.7</v>
      </c>
      <c r="N125" s="34">
        <f ca="1">M125</f>
        <v>1499.7</v>
      </c>
      <c r="O125" s="34">
        <f ca="1" t="shared" si="36"/>
        <v>18596.25</v>
      </c>
      <c r="P125" s="36" t="s">
        <v>21</v>
      </c>
    </row>
    <row r="126" s="31" customFormat="1" ht="28" customHeight="1" spans="1:16">
      <c r="A126" s="34">
        <f t="shared" si="35"/>
        <v>124</v>
      </c>
      <c r="B126" s="34" t="s">
        <v>503</v>
      </c>
      <c r="C126" s="34">
        <v>3</v>
      </c>
      <c r="D126" s="34">
        <v>0</v>
      </c>
      <c r="E126" s="34" t="s">
        <v>504</v>
      </c>
      <c r="F126" s="34" t="s">
        <v>505</v>
      </c>
      <c r="G126" s="34" t="s">
        <v>506</v>
      </c>
      <c r="H126" s="34">
        <f ca="1">SUMIF(申请单位部分员工花名册!D:H,B:B,申请单位部分员工花名册!H:H)</f>
        <v>7198.56</v>
      </c>
      <c r="I126" s="34">
        <f ca="1">SUMIF(申请单位部分员工花名册!D:I,B:B,申请单位部分员工花名册!I:I)</f>
        <v>3059.37</v>
      </c>
      <c r="J126" s="34">
        <v>0</v>
      </c>
      <c r="K126" s="34">
        <f ca="1" t="shared" ref="K126:K157" si="37">H126+I126</f>
        <v>10257.93</v>
      </c>
      <c r="L126" s="34">
        <f ca="1" t="shared" ref="L126:L157" si="38">K126</f>
        <v>10257.93</v>
      </c>
      <c r="M126" s="34">
        <f ca="1">SUMIF(申请个人部分高校生花名册!D:L,B:B,申请个人部分高校生花名册!L:L)</f>
        <v>0</v>
      </c>
      <c r="N126" s="34">
        <f ca="1" t="shared" ref="N126:N157" si="39">M126</f>
        <v>0</v>
      </c>
      <c r="O126" s="34">
        <f ca="1" t="shared" si="36"/>
        <v>10257.93</v>
      </c>
      <c r="P126" s="36" t="s">
        <v>21</v>
      </c>
    </row>
    <row r="127" s="31" customFormat="1" ht="28" customHeight="1" spans="1:16">
      <c r="A127" s="34">
        <f t="shared" si="35"/>
        <v>125</v>
      </c>
      <c r="B127" s="34" t="s">
        <v>507</v>
      </c>
      <c r="C127" s="34">
        <v>1</v>
      </c>
      <c r="D127" s="34">
        <v>0</v>
      </c>
      <c r="E127" s="34" t="s">
        <v>508</v>
      </c>
      <c r="F127" s="34" t="s">
        <v>509</v>
      </c>
      <c r="G127" s="34" t="s">
        <v>510</v>
      </c>
      <c r="H127" s="34">
        <f ca="1">SUMIF(申请单位部分员工花名册!D:H,B:B,申请单位部分员工花名册!H:H)</f>
        <v>2399.52</v>
      </c>
      <c r="I127" s="34">
        <f ca="1">SUMIF(申请单位部分员工花名册!D:I,B:B,申请单位部分员工花名册!I:I)</f>
        <v>1019.79</v>
      </c>
      <c r="J127" s="34">
        <v>0</v>
      </c>
      <c r="K127" s="34">
        <f ca="1" t="shared" si="37"/>
        <v>3419.31</v>
      </c>
      <c r="L127" s="34">
        <f ca="1" t="shared" si="38"/>
        <v>3419.31</v>
      </c>
      <c r="M127" s="34">
        <f ca="1">SUMIF(申请个人部分高校生花名册!D:L,B:B,申请个人部分高校生花名册!L:L)</f>
        <v>0</v>
      </c>
      <c r="N127" s="34">
        <f ca="1" t="shared" si="39"/>
        <v>0</v>
      </c>
      <c r="O127" s="34">
        <f ca="1" t="shared" si="36"/>
        <v>3419.31</v>
      </c>
      <c r="P127" s="36" t="s">
        <v>21</v>
      </c>
    </row>
    <row r="128" s="31" customFormat="1" ht="28" customHeight="1" spans="1:16">
      <c r="A128" s="34">
        <f t="shared" si="35"/>
        <v>126</v>
      </c>
      <c r="B128" s="34" t="s">
        <v>511</v>
      </c>
      <c r="C128" s="34">
        <v>2</v>
      </c>
      <c r="D128" s="34">
        <v>0</v>
      </c>
      <c r="E128" s="34" t="s">
        <v>512</v>
      </c>
      <c r="F128" s="34" t="s">
        <v>513</v>
      </c>
      <c r="G128" s="34" t="s">
        <v>514</v>
      </c>
      <c r="H128" s="34">
        <f ca="1">SUMIF(申请单位部分员工花名册!D:H,B:B,申请单位部分员工花名册!H:H)</f>
        <v>4799.04</v>
      </c>
      <c r="I128" s="34">
        <f ca="1">SUMIF(申请单位部分员工花名册!D:I,B:B,申请单位部分员工花名册!I:I)</f>
        <v>2039.58</v>
      </c>
      <c r="J128" s="34">
        <v>0</v>
      </c>
      <c r="K128" s="34">
        <f ca="1" t="shared" si="37"/>
        <v>6838.62</v>
      </c>
      <c r="L128" s="34">
        <f ca="1" t="shared" si="38"/>
        <v>6838.62</v>
      </c>
      <c r="M128" s="34">
        <f ca="1">SUMIF(申请个人部分高校生花名册!D:L,B:B,申请个人部分高校生花名册!L:L)</f>
        <v>0</v>
      </c>
      <c r="N128" s="34">
        <f ca="1" t="shared" si="39"/>
        <v>0</v>
      </c>
      <c r="O128" s="34">
        <f ca="1" t="shared" si="36"/>
        <v>6838.62</v>
      </c>
      <c r="P128" s="36" t="s">
        <v>21</v>
      </c>
    </row>
    <row r="129" s="31" customFormat="1" ht="28" customHeight="1" spans="1:16">
      <c r="A129" s="34">
        <f t="shared" si="35"/>
        <v>127</v>
      </c>
      <c r="B129" s="34" t="s">
        <v>515</v>
      </c>
      <c r="C129" s="34">
        <v>1</v>
      </c>
      <c r="D129" s="34">
        <v>0</v>
      </c>
      <c r="E129" s="34" t="s">
        <v>516</v>
      </c>
      <c r="F129" s="34" t="s">
        <v>517</v>
      </c>
      <c r="G129" s="34" t="s">
        <v>518</v>
      </c>
      <c r="H129" s="34">
        <f ca="1">SUMIF(申请单位部分员工花名册!D:H,B:B,申请单位部分员工花名册!H:H)</f>
        <v>2399.52</v>
      </c>
      <c r="I129" s="34">
        <f ca="1">SUMIF(申请单位部分员工花名册!D:I,B:B,申请单位部分员工花名册!I:I)</f>
        <v>1019.79</v>
      </c>
      <c r="J129" s="34">
        <v>0</v>
      </c>
      <c r="K129" s="34">
        <f ca="1" t="shared" si="37"/>
        <v>3419.31</v>
      </c>
      <c r="L129" s="34">
        <f ca="1" t="shared" si="38"/>
        <v>3419.31</v>
      </c>
      <c r="M129" s="34">
        <f ca="1">SUMIF(申请个人部分高校生花名册!D:L,B:B,申请个人部分高校生花名册!L:L)</f>
        <v>0</v>
      </c>
      <c r="N129" s="34">
        <f ca="1" t="shared" si="39"/>
        <v>0</v>
      </c>
      <c r="O129" s="34">
        <f ca="1" t="shared" si="36"/>
        <v>3419.31</v>
      </c>
      <c r="P129" s="36" t="s">
        <v>21</v>
      </c>
    </row>
    <row r="130" s="31" customFormat="1" ht="28" customHeight="1" spans="1:16">
      <c r="A130" s="34">
        <f t="shared" si="35"/>
        <v>128</v>
      </c>
      <c r="B130" s="34" t="s">
        <v>519</v>
      </c>
      <c r="C130" s="34">
        <v>5</v>
      </c>
      <c r="D130" s="34">
        <v>0</v>
      </c>
      <c r="E130" s="34" t="s">
        <v>520</v>
      </c>
      <c r="F130" s="34" t="s">
        <v>521</v>
      </c>
      <c r="G130" s="34" t="s">
        <v>522</v>
      </c>
      <c r="H130" s="34">
        <f ca="1">SUMIF(申请单位部分员工花名册!D:H,B:B,申请单位部分员工花名册!H:H)</f>
        <v>11997.6</v>
      </c>
      <c r="I130" s="34">
        <f ca="1">SUMIF(申请单位部分员工花名册!D:I,B:B,申请单位部分员工花名册!I:I)</f>
        <v>5098.95</v>
      </c>
      <c r="J130" s="34">
        <v>0</v>
      </c>
      <c r="K130" s="34">
        <f ca="1" t="shared" si="37"/>
        <v>17096.55</v>
      </c>
      <c r="L130" s="34">
        <f ca="1" t="shared" si="38"/>
        <v>17096.55</v>
      </c>
      <c r="M130" s="34">
        <f ca="1">SUMIF(申请个人部分高校生花名册!D:L,B:B,申请个人部分高校生花名册!L:L)</f>
        <v>0</v>
      </c>
      <c r="N130" s="34">
        <f ca="1" t="shared" si="39"/>
        <v>0</v>
      </c>
      <c r="O130" s="34">
        <f ca="1" t="shared" si="36"/>
        <v>17096.55</v>
      </c>
      <c r="P130" s="36" t="s">
        <v>21</v>
      </c>
    </row>
    <row r="131" s="31" customFormat="1" ht="28" customHeight="1" spans="1:16">
      <c r="A131" s="34">
        <f t="shared" si="35"/>
        <v>129</v>
      </c>
      <c r="B131" s="34" t="s">
        <v>523</v>
      </c>
      <c r="C131" s="34">
        <v>3</v>
      </c>
      <c r="D131" s="34">
        <v>0</v>
      </c>
      <c r="E131" s="34" t="s">
        <v>524</v>
      </c>
      <c r="F131" s="34" t="s">
        <v>525</v>
      </c>
      <c r="G131" s="34" t="s">
        <v>526</v>
      </c>
      <c r="H131" s="34">
        <f ca="1">SUMIF(申请单位部分员工花名册!D:H,B:B,申请单位部分员工花名册!H:H)</f>
        <v>7679.04</v>
      </c>
      <c r="I131" s="34">
        <f ca="1">SUMIF(申请单位部分员工花名册!D:I,B:B,申请单位部分员工花名册!I:I)</f>
        <v>3263.58</v>
      </c>
      <c r="J131" s="34">
        <v>0</v>
      </c>
      <c r="K131" s="34">
        <f ca="1" t="shared" si="37"/>
        <v>10942.62</v>
      </c>
      <c r="L131" s="34">
        <f ca="1" t="shared" si="38"/>
        <v>10942.62</v>
      </c>
      <c r="M131" s="34">
        <f ca="1">SUMIF(申请个人部分高校生花名册!D:L,B:B,申请个人部分高校生花名册!L:L)</f>
        <v>0</v>
      </c>
      <c r="N131" s="34">
        <f ca="1" t="shared" si="39"/>
        <v>0</v>
      </c>
      <c r="O131" s="34">
        <f ca="1" t="shared" si="36"/>
        <v>10942.62</v>
      </c>
      <c r="P131" s="36" t="s">
        <v>21</v>
      </c>
    </row>
    <row r="132" s="31" customFormat="1" ht="28" customHeight="1" spans="1:16">
      <c r="A132" s="34">
        <f t="shared" si="35"/>
        <v>130</v>
      </c>
      <c r="B132" s="34" t="s">
        <v>527</v>
      </c>
      <c r="C132" s="34">
        <v>3</v>
      </c>
      <c r="D132" s="34">
        <v>0</v>
      </c>
      <c r="E132" s="34" t="s">
        <v>528</v>
      </c>
      <c r="F132" s="34" t="s">
        <v>529</v>
      </c>
      <c r="G132" s="34" t="s">
        <v>530</v>
      </c>
      <c r="H132" s="34">
        <f ca="1">SUMIF(申请单位部分员工花名册!D:H,B:B,申请单位部分员工花名册!H:H)</f>
        <v>7198.56</v>
      </c>
      <c r="I132" s="34">
        <f ca="1">SUMIF(申请单位部分员工花名册!D:I,B:B,申请单位部分员工花名册!I:I)</f>
        <v>3059.37</v>
      </c>
      <c r="J132" s="34">
        <v>0</v>
      </c>
      <c r="K132" s="34">
        <f ca="1" t="shared" si="37"/>
        <v>10257.93</v>
      </c>
      <c r="L132" s="34">
        <f ca="1" t="shared" si="38"/>
        <v>10257.93</v>
      </c>
      <c r="M132" s="34">
        <f ca="1">SUMIF(申请个人部分高校生花名册!D:L,B:B,申请个人部分高校生花名册!L:L)</f>
        <v>0</v>
      </c>
      <c r="N132" s="34">
        <f ca="1" t="shared" si="39"/>
        <v>0</v>
      </c>
      <c r="O132" s="34">
        <f ca="1" t="shared" si="36"/>
        <v>10257.93</v>
      </c>
      <c r="P132" s="36" t="s">
        <v>21</v>
      </c>
    </row>
    <row r="133" s="31" customFormat="1" ht="28" customHeight="1" spans="1:16">
      <c r="A133" s="34">
        <f t="shared" si="35"/>
        <v>131</v>
      </c>
      <c r="B133" s="34" t="s">
        <v>531</v>
      </c>
      <c r="C133" s="34">
        <v>12</v>
      </c>
      <c r="D133" s="34">
        <v>0</v>
      </c>
      <c r="E133" s="34" t="s">
        <v>532</v>
      </c>
      <c r="F133" s="34" t="s">
        <v>533</v>
      </c>
      <c r="G133" s="34" t="s">
        <v>534</v>
      </c>
      <c r="H133" s="34">
        <f ca="1">SUMIF(申请单位部分员工花名册!D:H,B:B,申请单位部分员工花名册!H:H)</f>
        <v>14397.12</v>
      </c>
      <c r="I133" s="34">
        <f ca="1">SUMIF(申请单位部分员工花名册!D:I,B:B,申请单位部分员工花名册!I:I)</f>
        <v>6118.74</v>
      </c>
      <c r="J133" s="34">
        <v>0</v>
      </c>
      <c r="K133" s="34">
        <f ca="1" t="shared" si="37"/>
        <v>20515.86</v>
      </c>
      <c r="L133" s="34">
        <f ca="1" t="shared" si="38"/>
        <v>20515.86</v>
      </c>
      <c r="M133" s="34">
        <f ca="1">SUMIF(申请个人部分高校生花名册!D:L,B:B,申请个人部分高校生花名册!L:L)</f>
        <v>0</v>
      </c>
      <c r="N133" s="34">
        <f ca="1" t="shared" si="39"/>
        <v>0</v>
      </c>
      <c r="O133" s="34">
        <f ca="1" t="shared" si="36"/>
        <v>20515.86</v>
      </c>
      <c r="P133" s="36" t="s">
        <v>21</v>
      </c>
    </row>
    <row r="134" s="31" customFormat="1" ht="28" customHeight="1" spans="1:16">
      <c r="A134" s="34">
        <f t="shared" ref="A134:A143" si="40">ROW()-2</f>
        <v>132</v>
      </c>
      <c r="B134" s="34" t="s">
        <v>535</v>
      </c>
      <c r="C134" s="34">
        <v>2</v>
      </c>
      <c r="D134" s="34">
        <v>0</v>
      </c>
      <c r="E134" s="34" t="s">
        <v>536</v>
      </c>
      <c r="F134" s="34" t="s">
        <v>537</v>
      </c>
      <c r="G134" s="34" t="s">
        <v>502</v>
      </c>
      <c r="H134" s="34">
        <f ca="1">SUMIF(申请单位部分员工花名册!D:H,B:B,申请单位部分员工花名册!H:H)</f>
        <v>4799.04</v>
      </c>
      <c r="I134" s="34">
        <f ca="1">SUMIF(申请单位部分员工花名册!D:I,B:B,申请单位部分员工花名册!I:I)</f>
        <v>2039.58</v>
      </c>
      <c r="J134" s="34">
        <v>0</v>
      </c>
      <c r="K134" s="34">
        <f ca="1" t="shared" si="37"/>
        <v>6838.62</v>
      </c>
      <c r="L134" s="34">
        <f ca="1" t="shared" si="38"/>
        <v>6838.62</v>
      </c>
      <c r="M134" s="34">
        <f ca="1">SUMIF(申请个人部分高校生花名册!D:L,B:B,申请个人部分高校生花名册!L:L)</f>
        <v>0</v>
      </c>
      <c r="N134" s="34">
        <f ca="1" t="shared" si="39"/>
        <v>0</v>
      </c>
      <c r="O134" s="34">
        <f ca="1" t="shared" si="36"/>
        <v>6838.62</v>
      </c>
      <c r="P134" s="36" t="s">
        <v>21</v>
      </c>
    </row>
    <row r="135" s="31" customFormat="1" ht="28" customHeight="1" spans="1:16">
      <c r="A135" s="34">
        <f t="shared" si="40"/>
        <v>133</v>
      </c>
      <c r="B135" s="34" t="s">
        <v>538</v>
      </c>
      <c r="C135" s="34">
        <v>4</v>
      </c>
      <c r="D135" s="34">
        <v>0</v>
      </c>
      <c r="E135" s="34" t="s">
        <v>539</v>
      </c>
      <c r="F135" s="34" t="s">
        <v>540</v>
      </c>
      <c r="G135" s="34" t="s">
        <v>541</v>
      </c>
      <c r="H135" s="34">
        <f ca="1">SUMIF(申请单位部分员工花名册!D:H,B:B,申请单位部分员工花名册!H:H)</f>
        <v>8798.24</v>
      </c>
      <c r="I135" s="34">
        <f ca="1">SUMIF(申请单位部分员工花名册!D:I,B:B,申请单位部分员工花名册!I:I)</f>
        <v>3739.05</v>
      </c>
      <c r="J135" s="34">
        <v>0</v>
      </c>
      <c r="K135" s="34">
        <f ca="1" t="shared" si="37"/>
        <v>12537.29</v>
      </c>
      <c r="L135" s="34">
        <f ca="1" t="shared" si="38"/>
        <v>12537.29</v>
      </c>
      <c r="M135" s="34">
        <f ca="1">SUMIF(申请个人部分高校生花名册!D:L,B:B,申请个人部分高校生花名册!L:L)</f>
        <v>0</v>
      </c>
      <c r="N135" s="34">
        <f ca="1" t="shared" si="39"/>
        <v>0</v>
      </c>
      <c r="O135" s="34">
        <f ca="1" t="shared" si="36"/>
        <v>12537.29</v>
      </c>
      <c r="P135" s="34" t="s">
        <v>21</v>
      </c>
    </row>
    <row r="136" s="31" customFormat="1" ht="28" customHeight="1" spans="1:16">
      <c r="A136" s="34">
        <f t="shared" si="40"/>
        <v>134</v>
      </c>
      <c r="B136" s="34" t="s">
        <v>542</v>
      </c>
      <c r="C136" s="34">
        <v>1</v>
      </c>
      <c r="D136" s="34">
        <v>0</v>
      </c>
      <c r="E136" s="34" t="s">
        <v>543</v>
      </c>
      <c r="F136" s="34" t="s">
        <v>544</v>
      </c>
      <c r="G136" s="34" t="s">
        <v>545</v>
      </c>
      <c r="H136" s="34">
        <f ca="1">SUMIF(申请单位部分员工花名册!D:H,B:B,申请单位部分员工花名册!H:H)</f>
        <v>2399.52</v>
      </c>
      <c r="I136" s="34">
        <f ca="1">SUMIF(申请单位部分员工花名册!D:I,B:B,申请单位部分员工花名册!I:I)</f>
        <v>1019.79</v>
      </c>
      <c r="J136" s="34">
        <v>0</v>
      </c>
      <c r="K136" s="34">
        <f ca="1" t="shared" si="37"/>
        <v>3419.31</v>
      </c>
      <c r="L136" s="34">
        <f ca="1" t="shared" si="38"/>
        <v>3419.31</v>
      </c>
      <c r="M136" s="34">
        <f ca="1">SUMIF(申请个人部分高校生花名册!D:L,B:B,申请个人部分高校生花名册!L:L)</f>
        <v>0</v>
      </c>
      <c r="N136" s="34">
        <f ca="1" t="shared" si="39"/>
        <v>0</v>
      </c>
      <c r="O136" s="34">
        <f ca="1" t="shared" si="36"/>
        <v>3419.31</v>
      </c>
      <c r="P136" s="36" t="s">
        <v>21</v>
      </c>
    </row>
    <row r="137" s="31" customFormat="1" ht="28" customHeight="1" spans="1:16">
      <c r="A137" s="34">
        <f t="shared" si="40"/>
        <v>135</v>
      </c>
      <c r="B137" s="34" t="s">
        <v>546</v>
      </c>
      <c r="C137" s="34">
        <v>10</v>
      </c>
      <c r="D137" s="34">
        <v>0</v>
      </c>
      <c r="E137" s="34" t="s">
        <v>547</v>
      </c>
      <c r="F137" s="34" t="s">
        <v>548</v>
      </c>
      <c r="G137" s="34" t="s">
        <v>549</v>
      </c>
      <c r="H137" s="34">
        <f ca="1">SUMIF(申请单位部分员工花名册!D:H,B:B,申请单位部分员工花名册!H:H)</f>
        <v>18396.32</v>
      </c>
      <c r="I137" s="34">
        <f ca="1">SUMIF(申请单位部分员工花名册!D:I,B:B,申请单位部分员工花名册!I:I)</f>
        <v>7818.39</v>
      </c>
      <c r="J137" s="34">
        <v>0</v>
      </c>
      <c r="K137" s="34">
        <f ca="1" t="shared" si="37"/>
        <v>26214.71</v>
      </c>
      <c r="L137" s="34">
        <f ca="1" t="shared" si="38"/>
        <v>26214.71</v>
      </c>
      <c r="M137" s="34">
        <f ca="1">SUMIF(申请个人部分高校生花名册!D:L,B:B,申请个人部分高校生花名册!L:L)</f>
        <v>0</v>
      </c>
      <c r="N137" s="34">
        <f ca="1" t="shared" si="39"/>
        <v>0</v>
      </c>
      <c r="O137" s="34">
        <f ca="1" t="shared" si="36"/>
        <v>26214.71</v>
      </c>
      <c r="P137" s="36" t="s">
        <v>21</v>
      </c>
    </row>
    <row r="138" s="31" customFormat="1" ht="28" customHeight="1" spans="1:16">
      <c r="A138" s="34">
        <f t="shared" si="40"/>
        <v>136</v>
      </c>
      <c r="B138" s="34" t="s">
        <v>550</v>
      </c>
      <c r="C138" s="34">
        <v>1</v>
      </c>
      <c r="D138" s="34">
        <v>0</v>
      </c>
      <c r="E138" s="34" t="s">
        <v>551</v>
      </c>
      <c r="F138" s="34" t="s">
        <v>552</v>
      </c>
      <c r="G138" s="34" t="s">
        <v>553</v>
      </c>
      <c r="H138" s="34">
        <f ca="1">SUMIF(申请单位部分员工花名册!D:H,B:B,申请单位部分员工花名册!H:H)</f>
        <v>799.84</v>
      </c>
      <c r="I138" s="34">
        <f ca="1">SUMIF(申请单位部分员工花名册!D:I,B:B,申请单位部分员工花名册!I:I)</f>
        <v>339.93</v>
      </c>
      <c r="J138" s="34">
        <v>0</v>
      </c>
      <c r="K138" s="34">
        <f ca="1" t="shared" si="37"/>
        <v>1139.77</v>
      </c>
      <c r="L138" s="34">
        <f ca="1" t="shared" si="38"/>
        <v>1139.77</v>
      </c>
      <c r="M138" s="34">
        <f ca="1">SUMIF(申请个人部分高校生花名册!D:L,B:B,申请个人部分高校生花名册!L:L)</f>
        <v>0</v>
      </c>
      <c r="N138" s="34">
        <f ca="1" t="shared" si="39"/>
        <v>0</v>
      </c>
      <c r="O138" s="34">
        <f ca="1" t="shared" si="36"/>
        <v>1139.77</v>
      </c>
      <c r="P138" s="36" t="s">
        <v>21</v>
      </c>
    </row>
    <row r="139" s="31" customFormat="1" ht="28" customHeight="1" spans="1:16">
      <c r="A139" s="34">
        <f t="shared" si="40"/>
        <v>137</v>
      </c>
      <c r="B139" s="34" t="s">
        <v>554</v>
      </c>
      <c r="C139" s="34">
        <v>1</v>
      </c>
      <c r="D139" s="34">
        <v>0</v>
      </c>
      <c r="E139" s="34" t="s">
        <v>555</v>
      </c>
      <c r="F139" s="34" t="s">
        <v>556</v>
      </c>
      <c r="G139" s="34" t="s">
        <v>557</v>
      </c>
      <c r="H139" s="34">
        <f ca="1">SUMIF(申请单位部分员工花名册!D:H,B:B,申请单位部分员工花名册!H:H)</f>
        <v>2399.52</v>
      </c>
      <c r="I139" s="34">
        <f ca="1">SUMIF(申请单位部分员工花名册!D:I,B:B,申请单位部分员工花名册!I:I)</f>
        <v>1019.79</v>
      </c>
      <c r="J139" s="34">
        <v>0</v>
      </c>
      <c r="K139" s="34">
        <f ca="1" t="shared" si="37"/>
        <v>3419.31</v>
      </c>
      <c r="L139" s="34">
        <f ca="1" t="shared" si="38"/>
        <v>3419.31</v>
      </c>
      <c r="M139" s="34">
        <f ca="1">SUMIF(申请个人部分高校生花名册!D:L,B:B,申请个人部分高校生花名册!L:L)</f>
        <v>0</v>
      </c>
      <c r="N139" s="34">
        <f ca="1" t="shared" si="39"/>
        <v>0</v>
      </c>
      <c r="O139" s="34">
        <f ca="1" t="shared" si="36"/>
        <v>3419.31</v>
      </c>
      <c r="P139" s="36" t="s">
        <v>21</v>
      </c>
    </row>
    <row r="140" s="31" customFormat="1" ht="28" customHeight="1" spans="1:16">
      <c r="A140" s="34">
        <f t="shared" si="40"/>
        <v>138</v>
      </c>
      <c r="B140" s="34" t="s">
        <v>558</v>
      </c>
      <c r="C140" s="34">
        <v>1</v>
      </c>
      <c r="D140" s="34">
        <v>0</v>
      </c>
      <c r="E140" s="34" t="s">
        <v>559</v>
      </c>
      <c r="F140" s="34" t="s">
        <v>88</v>
      </c>
      <c r="G140" s="34" t="s">
        <v>560</v>
      </c>
      <c r="H140" s="34">
        <f ca="1">SUMIF(申请单位部分员工花名册!D:H,B:B,申请单位部分员工花名册!H:H)</f>
        <v>2399.52</v>
      </c>
      <c r="I140" s="34">
        <f ca="1">SUMIF(申请单位部分员工花名册!D:I,B:B,申请单位部分员工花名册!I:I)</f>
        <v>1019.79</v>
      </c>
      <c r="J140" s="34">
        <v>0</v>
      </c>
      <c r="K140" s="34">
        <f ca="1" t="shared" si="37"/>
        <v>3419.31</v>
      </c>
      <c r="L140" s="34">
        <f ca="1" t="shared" si="38"/>
        <v>3419.31</v>
      </c>
      <c r="M140" s="34">
        <f ca="1">SUMIF(申请个人部分高校生花名册!D:L,B:B,申请个人部分高校生花名册!L:L)</f>
        <v>0</v>
      </c>
      <c r="N140" s="34">
        <f ca="1" t="shared" si="39"/>
        <v>0</v>
      </c>
      <c r="O140" s="34">
        <f ca="1" t="shared" si="36"/>
        <v>3419.31</v>
      </c>
      <c r="P140" s="36" t="s">
        <v>21</v>
      </c>
    </row>
    <row r="141" s="31" customFormat="1" ht="28" customHeight="1" spans="1:16">
      <c r="A141" s="34">
        <f t="shared" si="40"/>
        <v>139</v>
      </c>
      <c r="B141" s="34" t="s">
        <v>561</v>
      </c>
      <c r="C141" s="34">
        <v>7</v>
      </c>
      <c r="D141" s="34">
        <v>0</v>
      </c>
      <c r="E141" s="34" t="s">
        <v>562</v>
      </c>
      <c r="F141" s="34" t="s">
        <v>563</v>
      </c>
      <c r="G141" s="34" t="s">
        <v>564</v>
      </c>
      <c r="H141" s="34">
        <f ca="1">SUMIF(申请单位部分员工花名册!D:H,B:B,申请单位部分员工花名册!H:H)</f>
        <v>15196.96</v>
      </c>
      <c r="I141" s="34">
        <f ca="1">SUMIF(申请单位部分员工花名册!D:I,B:B,申请单位部分员工花名册!I:I)</f>
        <v>6458.67</v>
      </c>
      <c r="J141" s="34">
        <v>0</v>
      </c>
      <c r="K141" s="34">
        <f ca="1" t="shared" si="37"/>
        <v>21655.63</v>
      </c>
      <c r="L141" s="34">
        <f ca="1" t="shared" si="38"/>
        <v>21655.63</v>
      </c>
      <c r="M141" s="34">
        <f ca="1">SUMIF(申请个人部分高校生花名册!D:L,B:B,申请个人部分高校生花名册!L:L)</f>
        <v>0</v>
      </c>
      <c r="N141" s="34">
        <f ca="1" t="shared" si="39"/>
        <v>0</v>
      </c>
      <c r="O141" s="34">
        <f ca="1" t="shared" si="36"/>
        <v>21655.63</v>
      </c>
      <c r="P141" s="36" t="s">
        <v>21</v>
      </c>
    </row>
    <row r="142" s="31" customFormat="1" ht="28" customHeight="1" spans="1:16">
      <c r="A142" s="34">
        <f t="shared" si="40"/>
        <v>140</v>
      </c>
      <c r="B142" s="34" t="s">
        <v>565</v>
      </c>
      <c r="C142" s="34">
        <v>3</v>
      </c>
      <c r="D142" s="34">
        <v>0</v>
      </c>
      <c r="E142" s="34" t="s">
        <v>566</v>
      </c>
      <c r="F142" s="34" t="s">
        <v>567</v>
      </c>
      <c r="G142" s="34" t="s">
        <v>568</v>
      </c>
      <c r="H142" s="34">
        <f ca="1">SUMIF(申请单位部分员工花名册!D:H,B:B,申请单位部分员工花名册!H:H)</f>
        <v>6867.2</v>
      </c>
      <c r="I142" s="34">
        <f ca="1">SUMIF(申请单位部分员工花名册!D:I,B:B,申请单位部分员工花名册!I:I)</f>
        <v>2918.56</v>
      </c>
      <c r="J142" s="34">
        <v>0</v>
      </c>
      <c r="K142" s="34">
        <f ca="1" t="shared" si="37"/>
        <v>9785.76</v>
      </c>
      <c r="L142" s="34">
        <f ca="1" t="shared" si="38"/>
        <v>9785.76</v>
      </c>
      <c r="M142" s="34">
        <f ca="1">SUMIF(申请个人部分高校生花名册!D:L,B:B,申请个人部分高校生花名册!L:L)</f>
        <v>0</v>
      </c>
      <c r="N142" s="34">
        <f ca="1" t="shared" si="39"/>
        <v>0</v>
      </c>
      <c r="O142" s="34">
        <f ca="1" t="shared" si="36"/>
        <v>9785.76</v>
      </c>
      <c r="P142" s="36" t="s">
        <v>21</v>
      </c>
    </row>
    <row r="143" s="31" customFormat="1" ht="27" customHeight="1" spans="1:16">
      <c r="A143" s="34">
        <f t="shared" si="40"/>
        <v>141</v>
      </c>
      <c r="B143" s="34" t="s">
        <v>569</v>
      </c>
      <c r="C143" s="34">
        <v>2</v>
      </c>
      <c r="D143" s="34">
        <v>0</v>
      </c>
      <c r="E143" s="34" t="s">
        <v>570</v>
      </c>
      <c r="F143" s="34" t="s">
        <v>571</v>
      </c>
      <c r="G143" s="34" t="s">
        <v>572</v>
      </c>
      <c r="H143" s="34">
        <f ca="1">SUMIF(申请单位部分员工花名册!D:H,B:B,申请单位部分员工花名册!H:H)</f>
        <v>3200</v>
      </c>
      <c r="I143" s="34">
        <f ca="1">SUMIF(申请单位部分员工花名册!D:I,B:B,申请单位部分员工花名册!I:I)</f>
        <v>1360</v>
      </c>
      <c r="J143" s="34">
        <v>0</v>
      </c>
      <c r="K143" s="34">
        <f ca="1" t="shared" si="37"/>
        <v>4560</v>
      </c>
      <c r="L143" s="34">
        <f ca="1" t="shared" si="38"/>
        <v>4560</v>
      </c>
      <c r="M143" s="34">
        <f ca="1">SUMIF(申请个人部分高校生花名册!D:L,B:B,申请个人部分高校生花名册!L:L)</f>
        <v>0</v>
      </c>
      <c r="N143" s="34">
        <f ca="1" t="shared" si="39"/>
        <v>0</v>
      </c>
      <c r="O143" s="34">
        <f ca="1" t="shared" si="36"/>
        <v>4560</v>
      </c>
      <c r="P143" s="36" t="s">
        <v>21</v>
      </c>
    </row>
    <row r="144" s="31" customFormat="1" ht="28" customHeight="1" spans="1:16">
      <c r="A144" s="34">
        <f t="shared" ref="A144:A153" si="41">ROW()-2</f>
        <v>142</v>
      </c>
      <c r="B144" s="34" t="s">
        <v>573</v>
      </c>
      <c r="C144" s="34">
        <v>3</v>
      </c>
      <c r="D144" s="34">
        <v>0</v>
      </c>
      <c r="E144" s="34" t="s">
        <v>574</v>
      </c>
      <c r="F144" s="34" t="s">
        <v>575</v>
      </c>
      <c r="G144" s="34" t="s">
        <v>576</v>
      </c>
      <c r="H144" s="34">
        <f ca="1">SUMIF(申请单位部分员工花名册!D:H,B:B,申请单位部分员工花名册!H:H)</f>
        <v>6398.72</v>
      </c>
      <c r="I144" s="34">
        <f ca="1">SUMIF(申请单位部分员工花名册!D:I,B:B,申请单位部分员工花名册!I:I)</f>
        <v>2719.44</v>
      </c>
      <c r="J144" s="34">
        <v>0</v>
      </c>
      <c r="K144" s="34">
        <f ca="1" t="shared" si="37"/>
        <v>9118.16</v>
      </c>
      <c r="L144" s="34">
        <f ca="1" t="shared" si="38"/>
        <v>9118.16</v>
      </c>
      <c r="M144" s="34">
        <f ca="1">SUMIF(申请个人部分高校生花名册!D:L,B:B,申请个人部分高校生花名册!L:L)</f>
        <v>0</v>
      </c>
      <c r="N144" s="34">
        <f ca="1" t="shared" si="39"/>
        <v>0</v>
      </c>
      <c r="O144" s="34">
        <f ca="1" t="shared" si="36"/>
        <v>9118.16</v>
      </c>
      <c r="P144" s="36" t="s">
        <v>21</v>
      </c>
    </row>
    <row r="145" s="31" customFormat="1" ht="28" customHeight="1" spans="1:16">
      <c r="A145" s="34">
        <f t="shared" si="41"/>
        <v>143</v>
      </c>
      <c r="B145" s="34" t="s">
        <v>577</v>
      </c>
      <c r="C145" s="34">
        <v>2</v>
      </c>
      <c r="D145" s="34">
        <v>0</v>
      </c>
      <c r="E145" s="34" t="s">
        <v>578</v>
      </c>
      <c r="F145" s="34" t="s">
        <v>579</v>
      </c>
      <c r="G145" s="34" t="s">
        <v>580</v>
      </c>
      <c r="H145" s="34">
        <f ca="1">SUMIF(申请单位部分员工花名册!D:H,B:B,申请单位部分员工花名册!H:H)</f>
        <v>5999.04</v>
      </c>
      <c r="I145" s="34">
        <f ca="1">SUMIF(申请单位部分员工花名册!D:I,B:B,申请单位部分员工花名册!I:I)</f>
        <v>2549.58</v>
      </c>
      <c r="J145" s="34">
        <v>0</v>
      </c>
      <c r="K145" s="34">
        <f ca="1" t="shared" si="37"/>
        <v>8548.62</v>
      </c>
      <c r="L145" s="34">
        <f ca="1" t="shared" si="38"/>
        <v>8548.62</v>
      </c>
      <c r="M145" s="34">
        <f ca="1">SUMIF(申请个人部分高校生花名册!D:L,B:B,申请个人部分高校生花名册!L:L)</f>
        <v>0</v>
      </c>
      <c r="N145" s="34">
        <f ca="1" t="shared" si="39"/>
        <v>0</v>
      </c>
      <c r="O145" s="34">
        <f ca="1" t="shared" si="36"/>
        <v>8548.62</v>
      </c>
      <c r="P145" s="36" t="s">
        <v>21</v>
      </c>
    </row>
    <row r="146" s="31" customFormat="1" ht="28" customHeight="1" spans="1:16">
      <c r="A146" s="34">
        <f t="shared" si="41"/>
        <v>144</v>
      </c>
      <c r="B146" s="34" t="s">
        <v>581</v>
      </c>
      <c r="C146" s="34">
        <v>2</v>
      </c>
      <c r="D146" s="34">
        <v>0</v>
      </c>
      <c r="E146" s="34" t="s">
        <v>582</v>
      </c>
      <c r="F146" s="34" t="s">
        <v>583</v>
      </c>
      <c r="G146" s="34" t="s">
        <v>584</v>
      </c>
      <c r="H146" s="34">
        <f ca="1">SUMIF(申请单位部分员工花名册!D:H,B:B,申请单位部分员工花名册!H:H)</f>
        <v>3999.2</v>
      </c>
      <c r="I146" s="34">
        <f ca="1">SUMIF(申请单位部分员工花名册!D:I,B:B,申请单位部分员工花名册!I:I)</f>
        <v>1699.65</v>
      </c>
      <c r="J146" s="34">
        <v>0</v>
      </c>
      <c r="K146" s="34">
        <f ca="1" t="shared" si="37"/>
        <v>5698.85</v>
      </c>
      <c r="L146" s="34">
        <f ca="1" t="shared" si="38"/>
        <v>5698.85</v>
      </c>
      <c r="M146" s="34">
        <f ca="1">SUMIF(申请个人部分高校生花名册!D:L,B:B,申请个人部分高校生花名册!L:L)</f>
        <v>0</v>
      </c>
      <c r="N146" s="34">
        <f ca="1" t="shared" si="39"/>
        <v>0</v>
      </c>
      <c r="O146" s="34">
        <f ca="1" t="shared" si="36"/>
        <v>5698.85</v>
      </c>
      <c r="P146" s="36" t="s">
        <v>21</v>
      </c>
    </row>
    <row r="147" s="31" customFormat="1" ht="28" customHeight="1" spans="1:16">
      <c r="A147" s="34">
        <f t="shared" si="41"/>
        <v>145</v>
      </c>
      <c r="B147" s="34" t="s">
        <v>585</v>
      </c>
      <c r="C147" s="34">
        <v>1</v>
      </c>
      <c r="D147" s="34">
        <v>0</v>
      </c>
      <c r="E147" s="34" t="s">
        <v>586</v>
      </c>
      <c r="F147" s="34" t="s">
        <v>587</v>
      </c>
      <c r="G147" s="34" t="s">
        <v>588</v>
      </c>
      <c r="H147" s="34">
        <f ca="1">SUMIF(申请单位部分员工花名册!D:H,B:B,申请单位部分员工花名册!H:H)</f>
        <v>2399.52</v>
      </c>
      <c r="I147" s="34">
        <f ca="1">SUMIF(申请单位部分员工花名册!D:I,B:B,申请单位部分员工花名册!I:I)</f>
        <v>1019.79</v>
      </c>
      <c r="J147" s="34">
        <v>0</v>
      </c>
      <c r="K147" s="34">
        <f ca="1" t="shared" si="37"/>
        <v>3419.31</v>
      </c>
      <c r="L147" s="34">
        <f ca="1" t="shared" si="38"/>
        <v>3419.31</v>
      </c>
      <c r="M147" s="34">
        <f ca="1">SUMIF(申请个人部分高校生花名册!D:L,B:B,申请个人部分高校生花名册!L:L)</f>
        <v>0</v>
      </c>
      <c r="N147" s="34">
        <f ca="1" t="shared" si="39"/>
        <v>0</v>
      </c>
      <c r="O147" s="34">
        <f ca="1" t="shared" si="36"/>
        <v>3419.31</v>
      </c>
      <c r="P147" s="36" t="s">
        <v>21</v>
      </c>
    </row>
    <row r="148" s="31" customFormat="1" ht="28" customHeight="1" spans="1:16">
      <c r="A148" s="34">
        <f t="shared" si="41"/>
        <v>146</v>
      </c>
      <c r="B148" s="34" t="s">
        <v>589</v>
      </c>
      <c r="C148" s="34">
        <v>5</v>
      </c>
      <c r="D148" s="34">
        <v>0</v>
      </c>
      <c r="E148" s="34" t="s">
        <v>590</v>
      </c>
      <c r="F148" s="34" t="s">
        <v>591</v>
      </c>
      <c r="G148" s="34" t="s">
        <v>592</v>
      </c>
      <c r="H148" s="34">
        <f ca="1">SUMIF(申请单位部分员工花名册!D:H,B:B,申请单位部分员工花名册!H:H)</f>
        <v>11997.6</v>
      </c>
      <c r="I148" s="34">
        <f ca="1">SUMIF(申请单位部分员工花名册!D:I,B:B,申请单位部分员工花名册!I:I)</f>
        <v>5098.95</v>
      </c>
      <c r="J148" s="34">
        <v>0</v>
      </c>
      <c r="K148" s="34">
        <f ca="1" t="shared" si="37"/>
        <v>17096.55</v>
      </c>
      <c r="L148" s="34">
        <f ca="1" t="shared" si="38"/>
        <v>17096.55</v>
      </c>
      <c r="M148" s="34">
        <f ca="1">SUMIF(申请个人部分高校生花名册!D:L,B:B,申请个人部分高校生花名册!L:L)</f>
        <v>0</v>
      </c>
      <c r="N148" s="34">
        <f ca="1" t="shared" si="39"/>
        <v>0</v>
      </c>
      <c r="O148" s="34">
        <f ca="1" t="shared" si="36"/>
        <v>17096.55</v>
      </c>
      <c r="P148" s="36" t="s">
        <v>21</v>
      </c>
    </row>
    <row r="149" s="31" customFormat="1" ht="28" customHeight="1" spans="1:16">
      <c r="A149" s="34">
        <f t="shared" si="41"/>
        <v>147</v>
      </c>
      <c r="B149" s="34" t="s">
        <v>593</v>
      </c>
      <c r="C149" s="34">
        <v>2</v>
      </c>
      <c r="D149" s="34">
        <v>2</v>
      </c>
      <c r="E149" s="34" t="s">
        <v>594</v>
      </c>
      <c r="F149" s="34" t="s">
        <v>595</v>
      </c>
      <c r="G149" s="34" t="s">
        <v>596</v>
      </c>
      <c r="H149" s="34">
        <f ca="1">SUMIF(申请单位部分员工花名册!D:H,B:B,申请单位部分员工花名册!H:H)</f>
        <v>4799.04</v>
      </c>
      <c r="I149" s="34">
        <f ca="1">SUMIF(申请单位部分员工花名册!D:I,B:B,申请单位部分员工花名册!I:I)</f>
        <v>2039.58</v>
      </c>
      <c r="J149" s="34">
        <v>0</v>
      </c>
      <c r="K149" s="34">
        <f ca="1" t="shared" si="37"/>
        <v>6838.62</v>
      </c>
      <c r="L149" s="34">
        <f ca="1" t="shared" si="38"/>
        <v>6838.62</v>
      </c>
      <c r="M149" s="34">
        <f ca="1">SUMIF(申请个人部分高校生花名册!D:L,B:B,申请个人部分高校生花名册!L:L)</f>
        <v>2999.4</v>
      </c>
      <c r="N149" s="34">
        <f ca="1" t="shared" si="39"/>
        <v>2999.4</v>
      </c>
      <c r="O149" s="34">
        <f ca="1" t="shared" si="36"/>
        <v>9838.02</v>
      </c>
      <c r="P149" s="36" t="s">
        <v>21</v>
      </c>
    </row>
    <row r="150" s="31" customFormat="1" ht="28" customHeight="1" spans="1:16">
      <c r="A150" s="34">
        <f t="shared" si="41"/>
        <v>148</v>
      </c>
      <c r="B150" s="34" t="s">
        <v>597</v>
      </c>
      <c r="C150" s="34">
        <v>2</v>
      </c>
      <c r="D150" s="34">
        <v>2</v>
      </c>
      <c r="E150" s="34" t="s">
        <v>598</v>
      </c>
      <c r="F150" s="34" t="s">
        <v>599</v>
      </c>
      <c r="G150" s="34" t="s">
        <v>600</v>
      </c>
      <c r="H150" s="34">
        <f ca="1">SUMIF(申请单位部分员工花名册!D:H,B:B,申请单位部分员工花名册!H:H)</f>
        <v>4799.04</v>
      </c>
      <c r="I150" s="34">
        <f ca="1">SUMIF(申请单位部分员工花名册!D:I,B:B,申请单位部分员工花名册!I:I)</f>
        <v>2039.58</v>
      </c>
      <c r="J150" s="34">
        <v>0</v>
      </c>
      <c r="K150" s="34">
        <f ca="1" t="shared" si="37"/>
        <v>6838.62</v>
      </c>
      <c r="L150" s="34">
        <f ca="1" t="shared" si="38"/>
        <v>6838.62</v>
      </c>
      <c r="M150" s="34">
        <f ca="1">SUMIF(申请个人部分高校生花名册!D:L,B:B,申请个人部分高校生花名册!L:L)</f>
        <v>2999.4</v>
      </c>
      <c r="N150" s="34">
        <f ca="1" t="shared" si="39"/>
        <v>2999.4</v>
      </c>
      <c r="O150" s="34">
        <f ca="1" t="shared" si="36"/>
        <v>9838.02</v>
      </c>
      <c r="P150" s="36" t="s">
        <v>21</v>
      </c>
    </row>
    <row r="151" s="31" customFormat="1" ht="28" customHeight="1" spans="1:16">
      <c r="A151" s="34">
        <f t="shared" si="41"/>
        <v>149</v>
      </c>
      <c r="B151" s="34" t="s">
        <v>601</v>
      </c>
      <c r="C151" s="34">
        <v>2</v>
      </c>
      <c r="D151" s="34">
        <v>0</v>
      </c>
      <c r="E151" s="34" t="s">
        <v>602</v>
      </c>
      <c r="F151" s="34" t="s">
        <v>603</v>
      </c>
      <c r="G151" s="34" t="s">
        <v>604</v>
      </c>
      <c r="H151" s="34">
        <f ca="1">SUMIF(申请单位部分员工花名册!D:H,B:B,申请单位部分员工花名册!H:H)</f>
        <v>4799.52</v>
      </c>
      <c r="I151" s="34">
        <f ca="1">SUMIF(申请单位部分员工花名册!D:I,B:B,申请单位部分员工花名册!I:I)</f>
        <v>2039.79</v>
      </c>
      <c r="J151" s="34">
        <v>0</v>
      </c>
      <c r="K151" s="34">
        <f ca="1" t="shared" si="37"/>
        <v>6839.31</v>
      </c>
      <c r="L151" s="34">
        <f ca="1" t="shared" si="38"/>
        <v>6839.31</v>
      </c>
      <c r="M151" s="34">
        <f ca="1">SUMIF(申请个人部分高校生花名册!D:L,B:B,申请个人部分高校生花名册!L:L)</f>
        <v>0</v>
      </c>
      <c r="N151" s="34">
        <f ca="1" t="shared" si="39"/>
        <v>0</v>
      </c>
      <c r="O151" s="34">
        <f ca="1" t="shared" si="36"/>
        <v>6839.31</v>
      </c>
      <c r="P151" s="36" t="s">
        <v>21</v>
      </c>
    </row>
    <row r="152" s="31" customFormat="1" ht="28" customHeight="1" spans="1:16">
      <c r="A152" s="34">
        <f t="shared" si="41"/>
        <v>150</v>
      </c>
      <c r="B152" s="34" t="s">
        <v>605</v>
      </c>
      <c r="C152" s="34">
        <v>2</v>
      </c>
      <c r="D152" s="34">
        <v>0</v>
      </c>
      <c r="E152" s="34" t="s">
        <v>606</v>
      </c>
      <c r="F152" s="34" t="s">
        <v>607</v>
      </c>
      <c r="G152" s="34" t="s">
        <v>608</v>
      </c>
      <c r="H152" s="34">
        <f ca="1">SUMIF(申请单位部分员工花名册!D:H,B:B,申请单位部分员工花名册!H:H)</f>
        <v>4799.04</v>
      </c>
      <c r="I152" s="34">
        <f ca="1">SUMIF(申请单位部分员工花名册!D:I,B:B,申请单位部分员工花名册!I:I)</f>
        <v>2039.58</v>
      </c>
      <c r="J152" s="34">
        <v>0</v>
      </c>
      <c r="K152" s="34">
        <f ca="1" t="shared" si="37"/>
        <v>6838.62</v>
      </c>
      <c r="L152" s="34">
        <f ca="1" t="shared" si="38"/>
        <v>6838.62</v>
      </c>
      <c r="M152" s="34">
        <f ca="1">SUMIF(申请个人部分高校生花名册!D:L,B:B,申请个人部分高校生花名册!L:L)</f>
        <v>0</v>
      </c>
      <c r="N152" s="34">
        <f ca="1" t="shared" si="39"/>
        <v>0</v>
      </c>
      <c r="O152" s="34">
        <f ca="1" t="shared" si="36"/>
        <v>6838.62</v>
      </c>
      <c r="P152" s="36" t="s">
        <v>21</v>
      </c>
    </row>
    <row r="153" s="31" customFormat="1" ht="28" customHeight="1" spans="1:16">
      <c r="A153" s="34">
        <f t="shared" si="41"/>
        <v>151</v>
      </c>
      <c r="B153" s="34" t="s">
        <v>609</v>
      </c>
      <c r="C153" s="34">
        <v>5</v>
      </c>
      <c r="D153" s="34">
        <v>0</v>
      </c>
      <c r="E153" s="34" t="s">
        <v>610</v>
      </c>
      <c r="F153" s="34" t="s">
        <v>611</v>
      </c>
      <c r="G153" s="34" t="s">
        <v>612</v>
      </c>
      <c r="H153" s="34">
        <f ca="1">SUMIF(申请单位部分员工花名册!D:H,B:B,申请单位部分员工花名册!H:H)</f>
        <v>11997.6</v>
      </c>
      <c r="I153" s="34">
        <f ca="1">SUMIF(申请单位部分员工花名册!D:I,B:B,申请单位部分员工花名册!I:I)</f>
        <v>5098.95</v>
      </c>
      <c r="J153" s="34">
        <v>0</v>
      </c>
      <c r="K153" s="34">
        <f ca="1" t="shared" si="37"/>
        <v>17096.55</v>
      </c>
      <c r="L153" s="34">
        <f ca="1" t="shared" si="38"/>
        <v>17096.55</v>
      </c>
      <c r="M153" s="34">
        <f ca="1">SUMIF(申请个人部分高校生花名册!D:L,B:B,申请个人部分高校生花名册!L:L)</f>
        <v>0</v>
      </c>
      <c r="N153" s="34">
        <f ca="1" t="shared" si="39"/>
        <v>0</v>
      </c>
      <c r="O153" s="34">
        <f ca="1" t="shared" si="36"/>
        <v>17096.55</v>
      </c>
      <c r="P153" s="36" t="s">
        <v>21</v>
      </c>
    </row>
    <row r="154" s="31" customFormat="1" ht="28" customHeight="1" spans="1:16">
      <c r="A154" s="34">
        <f t="shared" ref="A154:A163" si="42">ROW()-2</f>
        <v>152</v>
      </c>
      <c r="B154" s="34" t="s">
        <v>613</v>
      </c>
      <c r="C154" s="34">
        <v>8</v>
      </c>
      <c r="D154" s="34">
        <v>0</v>
      </c>
      <c r="E154" s="34" t="s">
        <v>614</v>
      </c>
      <c r="F154" s="34" t="s">
        <v>615</v>
      </c>
      <c r="G154" s="34" t="s">
        <v>616</v>
      </c>
      <c r="H154" s="34">
        <f ca="1">SUMIF(申请单位部分员工花名册!D:H,B:B,申请单位部分员工花名册!H:H)</f>
        <v>15996.8</v>
      </c>
      <c r="I154" s="34">
        <f ca="1">SUMIF(申请单位部分员工花名册!D:I,B:B,申请单位部分员工花名册!I:I)</f>
        <v>6798.6</v>
      </c>
      <c r="J154" s="34">
        <v>0</v>
      </c>
      <c r="K154" s="34">
        <f ca="1" t="shared" si="37"/>
        <v>22795.4</v>
      </c>
      <c r="L154" s="34">
        <f ca="1" t="shared" si="38"/>
        <v>22795.4</v>
      </c>
      <c r="M154" s="34">
        <f ca="1">SUMIF(申请个人部分高校生花名册!D:L,B:B,申请个人部分高校生花名册!L:L)</f>
        <v>0</v>
      </c>
      <c r="N154" s="34">
        <f ca="1" t="shared" si="39"/>
        <v>0</v>
      </c>
      <c r="O154" s="34">
        <f ca="1" t="shared" ref="O154:O189" si="43">L154+N154</f>
        <v>22795.4</v>
      </c>
      <c r="P154" s="36" t="s">
        <v>21</v>
      </c>
    </row>
    <row r="155" s="31" customFormat="1" ht="28" customHeight="1" spans="1:16">
      <c r="A155" s="34">
        <f t="shared" si="42"/>
        <v>153</v>
      </c>
      <c r="B155" s="34" t="s">
        <v>617</v>
      </c>
      <c r="C155" s="34">
        <v>1</v>
      </c>
      <c r="D155" s="34">
        <v>1</v>
      </c>
      <c r="E155" s="34" t="s">
        <v>618</v>
      </c>
      <c r="F155" s="34" t="s">
        <v>619</v>
      </c>
      <c r="G155" s="34" t="s">
        <v>620</v>
      </c>
      <c r="H155" s="34">
        <f ca="1">SUMIF(申请单位部分员工花名册!D:H,B:B,申请单位部分员工花名册!H:H)</f>
        <v>2399.52</v>
      </c>
      <c r="I155" s="34">
        <f ca="1">SUMIF(申请单位部分员工花名册!D:I,B:B,申请单位部分员工花名册!I:I)</f>
        <v>1019.79</v>
      </c>
      <c r="J155" s="34">
        <v>0</v>
      </c>
      <c r="K155" s="34">
        <f ca="1" t="shared" si="37"/>
        <v>3419.31</v>
      </c>
      <c r="L155" s="34">
        <f ca="1" t="shared" si="38"/>
        <v>3419.31</v>
      </c>
      <c r="M155" s="34">
        <f ca="1">SUMIF(申请个人部分高校生花名册!D:L,B:B,申请个人部分高校生花名册!L:L)</f>
        <v>1499.7</v>
      </c>
      <c r="N155" s="34">
        <f ca="1" t="shared" si="39"/>
        <v>1499.7</v>
      </c>
      <c r="O155" s="34">
        <f ca="1" t="shared" si="43"/>
        <v>4919.01</v>
      </c>
      <c r="P155" s="36" t="s">
        <v>21</v>
      </c>
    </row>
    <row r="156" s="31" customFormat="1" ht="28" customHeight="1" spans="1:16">
      <c r="A156" s="34">
        <f t="shared" si="42"/>
        <v>154</v>
      </c>
      <c r="B156" s="34" t="s">
        <v>621</v>
      </c>
      <c r="C156" s="34">
        <v>4</v>
      </c>
      <c r="D156" s="34">
        <v>0</v>
      </c>
      <c r="E156" s="34" t="s">
        <v>622</v>
      </c>
      <c r="F156" s="34" t="s">
        <v>623</v>
      </c>
      <c r="G156" s="34" t="s">
        <v>624</v>
      </c>
      <c r="H156" s="34">
        <f ca="1">SUMIF(申请单位部分员工花名册!D:H,B:B,申请单位部分员工花名册!H:H)</f>
        <v>9598.08</v>
      </c>
      <c r="I156" s="34">
        <f ca="1">SUMIF(申请单位部分员工花名册!D:I,B:B,申请单位部分员工花名册!I:I)</f>
        <v>4079.16</v>
      </c>
      <c r="J156" s="34">
        <v>0</v>
      </c>
      <c r="K156" s="34">
        <f ca="1" t="shared" ref="K156:K189" si="44">H156+I156</f>
        <v>13677.24</v>
      </c>
      <c r="L156" s="34">
        <f ca="1" t="shared" ref="L156:L189" si="45">K156</f>
        <v>13677.24</v>
      </c>
      <c r="M156" s="34">
        <f ca="1">SUMIF(申请个人部分高校生花名册!D:L,B:B,申请个人部分高校生花名册!L:L)</f>
        <v>0</v>
      </c>
      <c r="N156" s="34">
        <f ca="1" t="shared" ref="N156:N189" si="46">M156</f>
        <v>0</v>
      </c>
      <c r="O156" s="34">
        <f ca="1" t="shared" si="43"/>
        <v>13677.24</v>
      </c>
      <c r="P156" s="36" t="s">
        <v>21</v>
      </c>
    </row>
    <row r="157" s="31" customFormat="1" ht="28" customHeight="1" spans="1:16">
      <c r="A157" s="34">
        <f t="shared" si="42"/>
        <v>155</v>
      </c>
      <c r="B157" s="34" t="s">
        <v>625</v>
      </c>
      <c r="C157" s="34">
        <v>7</v>
      </c>
      <c r="D157" s="34">
        <v>0</v>
      </c>
      <c r="E157" s="34" t="s">
        <v>626</v>
      </c>
      <c r="F157" s="34" t="s">
        <v>627</v>
      </c>
      <c r="G157" s="34" t="s">
        <v>628</v>
      </c>
      <c r="H157" s="34">
        <f ca="1">SUMIF(申请单位部分员工花名册!D:H,B:B,申请单位部分员工花名册!H:H)</f>
        <v>16796.64</v>
      </c>
      <c r="I157" s="34">
        <f ca="1">SUMIF(申请单位部分员工花名册!D:I,B:B,申请单位部分员工花名册!I:I)</f>
        <v>7138.53</v>
      </c>
      <c r="J157" s="34">
        <v>0</v>
      </c>
      <c r="K157" s="34">
        <f ca="1" t="shared" si="44"/>
        <v>23935.17</v>
      </c>
      <c r="L157" s="34">
        <f ca="1" t="shared" si="45"/>
        <v>23935.17</v>
      </c>
      <c r="M157" s="34">
        <f ca="1">SUMIF(申请个人部分高校生花名册!D:L,B:B,申请个人部分高校生花名册!L:L)</f>
        <v>0</v>
      </c>
      <c r="N157" s="34">
        <f ca="1" t="shared" si="46"/>
        <v>0</v>
      </c>
      <c r="O157" s="34">
        <f ca="1" t="shared" si="43"/>
        <v>23935.17</v>
      </c>
      <c r="P157" s="36" t="s">
        <v>21</v>
      </c>
    </row>
    <row r="158" s="31" customFormat="1" ht="28" customHeight="1" spans="1:16">
      <c r="A158" s="34">
        <f t="shared" si="42"/>
        <v>156</v>
      </c>
      <c r="B158" s="34" t="s">
        <v>629</v>
      </c>
      <c r="C158" s="34">
        <v>1</v>
      </c>
      <c r="D158" s="34">
        <v>0</v>
      </c>
      <c r="E158" s="34" t="s">
        <v>630</v>
      </c>
      <c r="F158" s="34" t="s">
        <v>631</v>
      </c>
      <c r="G158" s="34" t="s">
        <v>632</v>
      </c>
      <c r="H158" s="34">
        <f ca="1">SUMIF(申请单位部分员工花名册!D:H,B:B,申请单位部分员工花名册!H:H)</f>
        <v>2399.52</v>
      </c>
      <c r="I158" s="34">
        <f ca="1">SUMIF(申请单位部分员工花名册!D:I,B:B,申请单位部分员工花名册!I:I)</f>
        <v>1019.79</v>
      </c>
      <c r="J158" s="34">
        <v>0</v>
      </c>
      <c r="K158" s="34">
        <f ca="1" t="shared" si="44"/>
        <v>3419.31</v>
      </c>
      <c r="L158" s="34">
        <f ca="1" t="shared" si="45"/>
        <v>3419.31</v>
      </c>
      <c r="M158" s="34">
        <f ca="1">SUMIF(申请个人部分高校生花名册!D:L,B:B,申请个人部分高校生花名册!L:L)</f>
        <v>0</v>
      </c>
      <c r="N158" s="34">
        <f ca="1" t="shared" si="46"/>
        <v>0</v>
      </c>
      <c r="O158" s="34">
        <f ca="1" t="shared" si="43"/>
        <v>3419.31</v>
      </c>
      <c r="P158" s="36" t="s">
        <v>21</v>
      </c>
    </row>
    <row r="159" s="31" customFormat="1" ht="28" customHeight="1" spans="1:16">
      <c r="A159" s="34">
        <f t="shared" si="42"/>
        <v>157</v>
      </c>
      <c r="B159" s="34" t="s">
        <v>633</v>
      </c>
      <c r="C159" s="34">
        <v>5</v>
      </c>
      <c r="D159" s="34">
        <v>0</v>
      </c>
      <c r="E159" s="34" t="s">
        <v>634</v>
      </c>
      <c r="F159" s="34" t="s">
        <v>635</v>
      </c>
      <c r="G159" s="34" t="s">
        <v>628</v>
      </c>
      <c r="H159" s="34">
        <f ca="1">SUMIF(申请单位部分员工花名册!D:H,B:B,申请单位部分员工花名册!H:H)</f>
        <v>11997.6</v>
      </c>
      <c r="I159" s="34">
        <f ca="1">SUMIF(申请单位部分员工花名册!D:I,B:B,申请单位部分员工花名册!I:I)</f>
        <v>5098.95</v>
      </c>
      <c r="J159" s="34">
        <v>0</v>
      </c>
      <c r="K159" s="34">
        <f ca="1" t="shared" si="44"/>
        <v>17096.55</v>
      </c>
      <c r="L159" s="34">
        <f ca="1" t="shared" si="45"/>
        <v>17096.55</v>
      </c>
      <c r="M159" s="34">
        <f ca="1">SUMIF(申请个人部分高校生花名册!D:L,B:B,申请个人部分高校生花名册!L:L)</f>
        <v>0</v>
      </c>
      <c r="N159" s="34">
        <f ca="1" t="shared" si="46"/>
        <v>0</v>
      </c>
      <c r="O159" s="34">
        <f ca="1" t="shared" si="43"/>
        <v>17096.55</v>
      </c>
      <c r="P159" s="36" t="s">
        <v>21</v>
      </c>
    </row>
    <row r="160" s="31" customFormat="1" ht="28" customHeight="1" spans="1:16">
      <c r="A160" s="34">
        <f t="shared" si="42"/>
        <v>158</v>
      </c>
      <c r="B160" s="34" t="s">
        <v>636</v>
      </c>
      <c r="C160" s="34">
        <v>1</v>
      </c>
      <c r="D160" s="34">
        <v>0</v>
      </c>
      <c r="E160" s="34" t="s">
        <v>637</v>
      </c>
      <c r="F160" s="34" t="s">
        <v>638</v>
      </c>
      <c r="G160" s="34" t="s">
        <v>639</v>
      </c>
      <c r="H160" s="34">
        <f ca="1">SUMIF(申请单位部分员工花名册!D:H,B:B,申请单位部分员工花名册!H:H)</f>
        <v>2399.52</v>
      </c>
      <c r="I160" s="34">
        <f ca="1">SUMIF(申请单位部分员工花名册!D:I,B:B,申请单位部分员工花名册!I:I)</f>
        <v>1019.79</v>
      </c>
      <c r="J160" s="34">
        <v>0</v>
      </c>
      <c r="K160" s="34">
        <f ca="1" t="shared" si="44"/>
        <v>3419.31</v>
      </c>
      <c r="L160" s="34">
        <f ca="1" t="shared" si="45"/>
        <v>3419.31</v>
      </c>
      <c r="M160" s="34">
        <f ca="1">SUMIF(申请个人部分高校生花名册!D:L,B:B,申请个人部分高校生花名册!L:L)</f>
        <v>0</v>
      </c>
      <c r="N160" s="34">
        <f ca="1" t="shared" si="46"/>
        <v>0</v>
      </c>
      <c r="O160" s="34">
        <f ca="1" t="shared" si="43"/>
        <v>3419.31</v>
      </c>
      <c r="P160" s="36" t="s">
        <v>21</v>
      </c>
    </row>
    <row r="161" s="31" customFormat="1" ht="28" customHeight="1" spans="1:16">
      <c r="A161" s="34">
        <f t="shared" si="42"/>
        <v>159</v>
      </c>
      <c r="B161" s="34" t="s">
        <v>640</v>
      </c>
      <c r="C161" s="34">
        <v>1</v>
      </c>
      <c r="D161" s="34">
        <v>0</v>
      </c>
      <c r="E161" s="34" t="s">
        <v>641</v>
      </c>
      <c r="F161" s="34" t="s">
        <v>642</v>
      </c>
      <c r="G161" s="34" t="s">
        <v>643</v>
      </c>
      <c r="H161" s="34">
        <f ca="1">SUMIF(申请单位部分员工花名册!D:H,B:B,申请单位部分员工花名册!H:H)</f>
        <v>2399.52</v>
      </c>
      <c r="I161" s="34">
        <f ca="1">SUMIF(申请单位部分员工花名册!D:I,B:B,申请单位部分员工花名册!I:I)</f>
        <v>1019.79</v>
      </c>
      <c r="J161" s="34">
        <v>0</v>
      </c>
      <c r="K161" s="34">
        <f ca="1" t="shared" si="44"/>
        <v>3419.31</v>
      </c>
      <c r="L161" s="34">
        <f ca="1" t="shared" si="45"/>
        <v>3419.31</v>
      </c>
      <c r="M161" s="34">
        <f ca="1">SUMIF(申请个人部分高校生花名册!D:L,B:B,申请个人部分高校生花名册!L:L)</f>
        <v>0</v>
      </c>
      <c r="N161" s="34">
        <f ca="1" t="shared" si="46"/>
        <v>0</v>
      </c>
      <c r="O161" s="34">
        <f ca="1" t="shared" si="43"/>
        <v>3419.31</v>
      </c>
      <c r="P161" s="36" t="s">
        <v>21</v>
      </c>
    </row>
    <row r="162" s="31" customFormat="1" ht="28" customHeight="1" spans="1:16">
      <c r="A162" s="34">
        <f t="shared" si="42"/>
        <v>160</v>
      </c>
      <c r="B162" s="34" t="s">
        <v>644</v>
      </c>
      <c r="C162" s="34">
        <v>15</v>
      </c>
      <c r="D162" s="34">
        <v>0</v>
      </c>
      <c r="E162" s="34" t="s">
        <v>645</v>
      </c>
      <c r="F162" s="34" t="s">
        <v>646</v>
      </c>
      <c r="G162" s="34" t="s">
        <v>647</v>
      </c>
      <c r="H162" s="34">
        <f ca="1">SUMIF(申请单位部分员工花名册!D:H,B:B,申请单位部分员工花名册!H:H)</f>
        <v>32793.44</v>
      </c>
      <c r="I162" s="34">
        <f ca="1">SUMIF(申请单位部分员工花名册!D:I,B:B,申请单位部分员工花名册!I:I)</f>
        <v>13937.13</v>
      </c>
      <c r="J162" s="34">
        <v>0</v>
      </c>
      <c r="K162" s="34">
        <f ca="1" t="shared" si="44"/>
        <v>46730.57</v>
      </c>
      <c r="L162" s="34">
        <f ca="1" t="shared" si="45"/>
        <v>46730.57</v>
      </c>
      <c r="M162" s="34">
        <f ca="1">SUMIF(申请个人部分高校生花名册!D:L,B:B,申请个人部分高校生花名册!L:L)</f>
        <v>0</v>
      </c>
      <c r="N162" s="34">
        <f ca="1" t="shared" si="46"/>
        <v>0</v>
      </c>
      <c r="O162" s="34">
        <f ca="1" t="shared" si="43"/>
        <v>46730.57</v>
      </c>
      <c r="P162" s="36" t="s">
        <v>21</v>
      </c>
    </row>
    <row r="163" s="31" customFormat="1" ht="28" customHeight="1" spans="1:16">
      <c r="A163" s="34">
        <f t="shared" si="42"/>
        <v>161</v>
      </c>
      <c r="B163" s="34" t="s">
        <v>648</v>
      </c>
      <c r="C163" s="34">
        <v>6</v>
      </c>
      <c r="D163" s="34">
        <v>0</v>
      </c>
      <c r="E163" s="34" t="s">
        <v>649</v>
      </c>
      <c r="F163" s="34" t="s">
        <v>650</v>
      </c>
      <c r="G163" s="34" t="s">
        <v>651</v>
      </c>
      <c r="H163" s="34">
        <f ca="1">SUMIF(申请单位部分员工花名册!D:H,B:B,申请单位部分员工花名册!H:H)</f>
        <v>14397.12</v>
      </c>
      <c r="I163" s="34">
        <f ca="1">SUMIF(申请单位部分员工花名册!D:I,B:B,申请单位部分员工花名册!I:I)</f>
        <v>6118.74</v>
      </c>
      <c r="J163" s="34">
        <v>0</v>
      </c>
      <c r="K163" s="34">
        <f ca="1" t="shared" si="44"/>
        <v>20515.86</v>
      </c>
      <c r="L163" s="34">
        <f ca="1" t="shared" si="45"/>
        <v>20515.86</v>
      </c>
      <c r="M163" s="34">
        <f ca="1">SUMIF(申请个人部分高校生花名册!D:L,B:B,申请个人部分高校生花名册!L:L)</f>
        <v>0</v>
      </c>
      <c r="N163" s="34">
        <f ca="1" t="shared" si="46"/>
        <v>0</v>
      </c>
      <c r="O163" s="34">
        <f ca="1" t="shared" si="43"/>
        <v>20515.86</v>
      </c>
      <c r="P163" s="36" t="s">
        <v>21</v>
      </c>
    </row>
    <row r="164" s="31" customFormat="1" ht="28" customHeight="1" spans="1:16">
      <c r="A164" s="34">
        <f t="shared" ref="A164:A173" si="47">ROW()-2</f>
        <v>162</v>
      </c>
      <c r="B164" s="34" t="s">
        <v>652</v>
      </c>
      <c r="C164" s="34">
        <v>1</v>
      </c>
      <c r="D164" s="34">
        <v>0</v>
      </c>
      <c r="E164" s="34" t="s">
        <v>653</v>
      </c>
      <c r="F164" s="34" t="s">
        <v>654</v>
      </c>
      <c r="G164" s="34" t="s">
        <v>655</v>
      </c>
      <c r="H164" s="34">
        <f ca="1">SUMIF(申请单位部分员工花名册!D:H,B:B,申请单位部分员工花名册!H:H)</f>
        <v>2399.52</v>
      </c>
      <c r="I164" s="34">
        <f ca="1">SUMIF(申请单位部分员工花名册!D:I,B:B,申请单位部分员工花名册!I:I)</f>
        <v>1019.79</v>
      </c>
      <c r="J164" s="34">
        <v>0</v>
      </c>
      <c r="K164" s="34">
        <f ca="1" t="shared" si="44"/>
        <v>3419.31</v>
      </c>
      <c r="L164" s="34">
        <f ca="1" t="shared" si="45"/>
        <v>3419.31</v>
      </c>
      <c r="M164" s="34">
        <f ca="1">SUMIF(申请个人部分高校生花名册!D:L,B:B,申请个人部分高校生花名册!L:L)</f>
        <v>0</v>
      </c>
      <c r="N164" s="34">
        <f ca="1" t="shared" si="46"/>
        <v>0</v>
      </c>
      <c r="O164" s="34">
        <f ca="1" t="shared" si="43"/>
        <v>3419.31</v>
      </c>
      <c r="P164" s="36" t="s">
        <v>21</v>
      </c>
    </row>
    <row r="165" s="31" customFormat="1" ht="28" customHeight="1" spans="1:16">
      <c r="A165" s="34">
        <f t="shared" si="47"/>
        <v>163</v>
      </c>
      <c r="B165" s="34" t="s">
        <v>656</v>
      </c>
      <c r="C165" s="34">
        <v>7</v>
      </c>
      <c r="D165" s="34">
        <v>0</v>
      </c>
      <c r="E165" s="34" t="s">
        <v>657</v>
      </c>
      <c r="F165" s="34" t="s">
        <v>658</v>
      </c>
      <c r="G165" s="34" t="s">
        <v>651</v>
      </c>
      <c r="H165" s="34">
        <f ca="1">SUMIF(申请单位部分员工花名册!D:H,B:B,申请单位部分员工花名册!H:H)</f>
        <v>15996.8</v>
      </c>
      <c r="I165" s="34">
        <f ca="1">SUMIF(申请单位部分员工花名册!D:I,B:B,申请单位部分员工花名册!I:I)</f>
        <v>6798.6</v>
      </c>
      <c r="J165" s="34">
        <v>0</v>
      </c>
      <c r="K165" s="34">
        <f ca="1" t="shared" si="44"/>
        <v>22795.4</v>
      </c>
      <c r="L165" s="34">
        <f ca="1" t="shared" si="45"/>
        <v>22795.4</v>
      </c>
      <c r="M165" s="34">
        <f ca="1">SUMIF(申请个人部分高校生花名册!D:L,B:B,申请个人部分高校生花名册!L:L)</f>
        <v>0</v>
      </c>
      <c r="N165" s="34">
        <f ca="1" t="shared" si="46"/>
        <v>0</v>
      </c>
      <c r="O165" s="34">
        <f ca="1" t="shared" si="43"/>
        <v>22795.4</v>
      </c>
      <c r="P165" s="36" t="s">
        <v>21</v>
      </c>
    </row>
    <row r="166" s="31" customFormat="1" ht="28" customHeight="1" spans="1:16">
      <c r="A166" s="34">
        <f t="shared" si="47"/>
        <v>164</v>
      </c>
      <c r="B166" s="34" t="s">
        <v>659</v>
      </c>
      <c r="C166" s="34">
        <v>3</v>
      </c>
      <c r="D166" s="34">
        <v>0</v>
      </c>
      <c r="E166" s="34" t="s">
        <v>660</v>
      </c>
      <c r="F166" s="34" t="s">
        <v>661</v>
      </c>
      <c r="G166" s="34" t="s">
        <v>662</v>
      </c>
      <c r="H166" s="34">
        <f ca="1">SUMIF(申请单位部分员工花名册!D:H,B:B,申请单位部分员工花名册!H:H)</f>
        <v>7198.56</v>
      </c>
      <c r="I166" s="34">
        <f ca="1">SUMIF(申请单位部分员工花名册!D:I,B:B,申请单位部分员工花名册!I:I)</f>
        <v>3059.37</v>
      </c>
      <c r="J166" s="34">
        <v>0</v>
      </c>
      <c r="K166" s="34">
        <f ca="1" t="shared" si="44"/>
        <v>10257.93</v>
      </c>
      <c r="L166" s="34">
        <f ca="1" t="shared" si="45"/>
        <v>10257.93</v>
      </c>
      <c r="M166" s="34">
        <f ca="1">SUMIF(申请个人部分高校生花名册!D:L,B:B,申请个人部分高校生花名册!L:L)</f>
        <v>0</v>
      </c>
      <c r="N166" s="34">
        <f ca="1" t="shared" si="46"/>
        <v>0</v>
      </c>
      <c r="O166" s="34">
        <f ca="1" t="shared" si="43"/>
        <v>10257.93</v>
      </c>
      <c r="P166" s="36" t="s">
        <v>21</v>
      </c>
    </row>
    <row r="167" s="31" customFormat="1" ht="28" customHeight="1" spans="1:16">
      <c r="A167" s="34">
        <f t="shared" si="47"/>
        <v>165</v>
      </c>
      <c r="B167" s="34" t="s">
        <v>663</v>
      </c>
      <c r="C167" s="34">
        <v>2</v>
      </c>
      <c r="D167" s="34">
        <v>0</v>
      </c>
      <c r="E167" s="34" t="s">
        <v>664</v>
      </c>
      <c r="F167" s="34" t="s">
        <v>665</v>
      </c>
      <c r="G167" s="34" t="s">
        <v>666</v>
      </c>
      <c r="H167" s="34">
        <f ca="1">SUMIF(申请单位部分员工花名册!D:H,B:B,申请单位部分员工花名册!H:H)</f>
        <v>3999.2</v>
      </c>
      <c r="I167" s="34">
        <f ca="1">SUMIF(申请单位部分员工花名册!D:I,B:B,申请单位部分员工花名册!I:I)</f>
        <v>1699.65</v>
      </c>
      <c r="J167" s="34">
        <v>0</v>
      </c>
      <c r="K167" s="34">
        <f ca="1" t="shared" si="44"/>
        <v>5698.85</v>
      </c>
      <c r="L167" s="34">
        <f ca="1" t="shared" si="45"/>
        <v>5698.85</v>
      </c>
      <c r="M167" s="34">
        <f ca="1">SUMIF(申请个人部分高校生花名册!D:L,B:B,申请个人部分高校生花名册!L:L)</f>
        <v>0</v>
      </c>
      <c r="N167" s="34">
        <f ca="1" t="shared" si="46"/>
        <v>0</v>
      </c>
      <c r="O167" s="34">
        <f ca="1" t="shared" si="43"/>
        <v>5698.85</v>
      </c>
      <c r="P167" s="36" t="s">
        <v>21</v>
      </c>
    </row>
    <row r="168" s="31" customFormat="1" ht="28" customHeight="1" spans="1:16">
      <c r="A168" s="34">
        <f t="shared" si="47"/>
        <v>166</v>
      </c>
      <c r="B168" s="34" t="s">
        <v>667</v>
      </c>
      <c r="C168" s="34">
        <v>3</v>
      </c>
      <c r="D168" s="34">
        <v>0</v>
      </c>
      <c r="E168" s="34" t="s">
        <v>668</v>
      </c>
      <c r="F168" s="34" t="s">
        <v>669</v>
      </c>
      <c r="G168" s="34" t="s">
        <v>670</v>
      </c>
      <c r="H168" s="34">
        <f ca="1">SUMIF(申请单位部分员工花名册!D:H,B:B,申请单位部分员工花名册!H:H)</f>
        <v>7679.04</v>
      </c>
      <c r="I168" s="34">
        <f ca="1">SUMIF(申请单位部分员工花名册!D:I,B:B,申请单位部分员工花名册!I:I)</f>
        <v>3263.58</v>
      </c>
      <c r="J168" s="34">
        <v>0</v>
      </c>
      <c r="K168" s="34">
        <f ca="1" t="shared" si="44"/>
        <v>10942.62</v>
      </c>
      <c r="L168" s="34">
        <f ca="1" t="shared" si="45"/>
        <v>10942.62</v>
      </c>
      <c r="M168" s="34">
        <f ca="1">SUMIF(申请个人部分高校生花名册!D:L,B:B,申请个人部分高校生花名册!L:L)</f>
        <v>0</v>
      </c>
      <c r="N168" s="34">
        <f ca="1" t="shared" si="46"/>
        <v>0</v>
      </c>
      <c r="O168" s="34">
        <f ca="1" t="shared" si="43"/>
        <v>10942.62</v>
      </c>
      <c r="P168" s="36" t="s">
        <v>21</v>
      </c>
    </row>
    <row r="169" s="31" customFormat="1" ht="28" customHeight="1" spans="1:16">
      <c r="A169" s="34">
        <f t="shared" si="47"/>
        <v>167</v>
      </c>
      <c r="B169" s="34" t="s">
        <v>671</v>
      </c>
      <c r="C169" s="34">
        <v>3</v>
      </c>
      <c r="D169" s="34">
        <v>0</v>
      </c>
      <c r="E169" s="34" t="s">
        <v>672</v>
      </c>
      <c r="F169" s="34" t="s">
        <v>673</v>
      </c>
      <c r="G169" s="34" t="s">
        <v>674</v>
      </c>
      <c r="H169" s="34">
        <f ca="1">SUMIF(申请单位部分员工花名册!D:H,B:B,申请单位部分员工花名册!H:H)</f>
        <v>7198.56</v>
      </c>
      <c r="I169" s="34">
        <f ca="1">SUMIF(申请单位部分员工花名册!D:I,B:B,申请单位部分员工花名册!I:I)</f>
        <v>3059.37</v>
      </c>
      <c r="J169" s="34">
        <v>0</v>
      </c>
      <c r="K169" s="34">
        <f ca="1" t="shared" si="44"/>
        <v>10257.93</v>
      </c>
      <c r="L169" s="34">
        <f ca="1" t="shared" si="45"/>
        <v>10257.93</v>
      </c>
      <c r="M169" s="34">
        <f ca="1">SUMIF(申请个人部分高校生花名册!D:L,B:B,申请个人部分高校生花名册!L:L)</f>
        <v>0</v>
      </c>
      <c r="N169" s="34">
        <f ca="1" t="shared" si="46"/>
        <v>0</v>
      </c>
      <c r="O169" s="34">
        <f ca="1" t="shared" si="43"/>
        <v>10257.93</v>
      </c>
      <c r="P169" s="36" t="s">
        <v>21</v>
      </c>
    </row>
    <row r="170" s="31" customFormat="1" ht="28" customHeight="1" spans="1:16">
      <c r="A170" s="34">
        <f t="shared" si="47"/>
        <v>168</v>
      </c>
      <c r="B170" s="34" t="s">
        <v>675</v>
      </c>
      <c r="C170" s="34">
        <v>2</v>
      </c>
      <c r="D170" s="34">
        <v>0</v>
      </c>
      <c r="E170" s="34" t="s">
        <v>676</v>
      </c>
      <c r="F170" s="34" t="s">
        <v>677</v>
      </c>
      <c r="G170" s="34" t="s">
        <v>678</v>
      </c>
      <c r="H170" s="34">
        <f ca="1">SUMIF(申请单位部分员工花名册!D:H,B:B,申请单位部分员工花名册!H:H)</f>
        <v>4799.04</v>
      </c>
      <c r="I170" s="34">
        <f ca="1">SUMIF(申请单位部分员工花名册!D:I,B:B,申请单位部分员工花名册!I:I)</f>
        <v>2039.58</v>
      </c>
      <c r="J170" s="34">
        <v>0</v>
      </c>
      <c r="K170" s="34">
        <f ca="1" t="shared" si="44"/>
        <v>6838.62</v>
      </c>
      <c r="L170" s="34">
        <f ca="1" t="shared" si="45"/>
        <v>6838.62</v>
      </c>
      <c r="M170" s="34">
        <f ca="1">SUMIF(申请个人部分高校生花名册!D:L,B:B,申请个人部分高校生花名册!L:L)</f>
        <v>0</v>
      </c>
      <c r="N170" s="34">
        <f ca="1" t="shared" si="46"/>
        <v>0</v>
      </c>
      <c r="O170" s="34">
        <f ca="1" t="shared" si="43"/>
        <v>6838.62</v>
      </c>
      <c r="P170" s="36" t="s">
        <v>21</v>
      </c>
    </row>
    <row r="171" s="31" customFormat="1" ht="28" customHeight="1" spans="1:16">
      <c r="A171" s="34">
        <f t="shared" si="47"/>
        <v>169</v>
      </c>
      <c r="B171" s="34" t="s">
        <v>679</v>
      </c>
      <c r="C171" s="34">
        <v>2</v>
      </c>
      <c r="D171" s="34">
        <v>0</v>
      </c>
      <c r="E171" s="34" t="s">
        <v>680</v>
      </c>
      <c r="F171" s="34" t="s">
        <v>681</v>
      </c>
      <c r="G171" s="34" t="s">
        <v>682</v>
      </c>
      <c r="H171" s="34">
        <f ca="1">SUMIF(申请单位部分员工花名册!D:H,B:B,申请单位部分员工花名册!H:H)</f>
        <v>4799.04</v>
      </c>
      <c r="I171" s="34">
        <f ca="1">SUMIF(申请单位部分员工花名册!D:I,B:B,申请单位部分员工花名册!I:I)</f>
        <v>2039.58</v>
      </c>
      <c r="J171" s="34">
        <v>0</v>
      </c>
      <c r="K171" s="34">
        <f ca="1" t="shared" si="44"/>
        <v>6838.62</v>
      </c>
      <c r="L171" s="34">
        <f ca="1" t="shared" si="45"/>
        <v>6838.62</v>
      </c>
      <c r="M171" s="34">
        <f ca="1">SUMIF(申请个人部分高校生花名册!D:L,B:B,申请个人部分高校生花名册!L:L)</f>
        <v>0</v>
      </c>
      <c r="N171" s="34">
        <f ca="1" t="shared" si="46"/>
        <v>0</v>
      </c>
      <c r="O171" s="34">
        <f ca="1" t="shared" si="43"/>
        <v>6838.62</v>
      </c>
      <c r="P171" s="36" t="s">
        <v>21</v>
      </c>
    </row>
    <row r="172" s="31" customFormat="1" ht="28" customHeight="1" spans="1:16">
      <c r="A172" s="34">
        <f t="shared" si="47"/>
        <v>170</v>
      </c>
      <c r="B172" s="34" t="s">
        <v>683</v>
      </c>
      <c r="C172" s="34">
        <v>1</v>
      </c>
      <c r="D172" s="34">
        <v>0</v>
      </c>
      <c r="E172" s="34" t="s">
        <v>684</v>
      </c>
      <c r="F172" s="34" t="s">
        <v>685</v>
      </c>
      <c r="G172" s="34" t="s">
        <v>686</v>
      </c>
      <c r="H172" s="34">
        <f ca="1">SUMIF(申请单位部分员工花名册!D:H,B:B,申请单位部分员工花名册!H:H)</f>
        <v>2399.52</v>
      </c>
      <c r="I172" s="34">
        <f ca="1">SUMIF(申请单位部分员工花名册!D:I,B:B,申请单位部分员工花名册!I:I)</f>
        <v>1019.79</v>
      </c>
      <c r="J172" s="34">
        <v>0</v>
      </c>
      <c r="K172" s="34">
        <f ca="1" t="shared" si="44"/>
        <v>3419.31</v>
      </c>
      <c r="L172" s="34">
        <f ca="1" t="shared" si="45"/>
        <v>3419.31</v>
      </c>
      <c r="M172" s="34">
        <f ca="1">SUMIF(申请个人部分高校生花名册!D:L,B:B,申请个人部分高校生花名册!L:L)</f>
        <v>0</v>
      </c>
      <c r="N172" s="34">
        <f ca="1" t="shared" si="46"/>
        <v>0</v>
      </c>
      <c r="O172" s="34">
        <f ca="1" t="shared" si="43"/>
        <v>3419.31</v>
      </c>
      <c r="P172" s="36" t="s">
        <v>21</v>
      </c>
    </row>
    <row r="173" s="31" customFormat="1" ht="28" customHeight="1" spans="1:16">
      <c r="A173" s="34">
        <f t="shared" si="47"/>
        <v>171</v>
      </c>
      <c r="B173" s="34" t="s">
        <v>687</v>
      </c>
      <c r="C173" s="34">
        <v>2</v>
      </c>
      <c r="D173" s="34">
        <v>0</v>
      </c>
      <c r="E173" s="34" t="s">
        <v>688</v>
      </c>
      <c r="F173" s="34" t="s">
        <v>689</v>
      </c>
      <c r="G173" s="34" t="s">
        <v>690</v>
      </c>
      <c r="H173" s="34">
        <f ca="1">SUMIF(申请单位部分员工花名册!D:H,B:B,申请单位部分员工花名册!H:H)</f>
        <v>4810.56</v>
      </c>
      <c r="I173" s="34">
        <f ca="1">SUMIF(申请单位部分员工花名册!D:I,B:B,申请单位部分员工花名册!I:I)</f>
        <v>2046.33</v>
      </c>
      <c r="J173" s="34">
        <v>0</v>
      </c>
      <c r="K173" s="34">
        <f ca="1" t="shared" si="44"/>
        <v>6856.89</v>
      </c>
      <c r="L173" s="34">
        <f ca="1" t="shared" si="45"/>
        <v>6856.89</v>
      </c>
      <c r="M173" s="34">
        <f ca="1">SUMIF(申请个人部分高校生花名册!D:L,B:B,申请个人部分高校生花名册!L:L)</f>
        <v>0</v>
      </c>
      <c r="N173" s="34">
        <f ca="1" t="shared" si="46"/>
        <v>0</v>
      </c>
      <c r="O173" s="34">
        <f ca="1" t="shared" si="43"/>
        <v>6856.89</v>
      </c>
      <c r="P173" s="36" t="s">
        <v>21</v>
      </c>
    </row>
    <row r="174" s="31" customFormat="1" ht="28" customHeight="1" spans="1:16">
      <c r="A174" s="34">
        <f t="shared" ref="A174:A183" si="48">ROW()-2</f>
        <v>172</v>
      </c>
      <c r="B174" s="34" t="s">
        <v>691</v>
      </c>
      <c r="C174" s="34">
        <v>1</v>
      </c>
      <c r="D174" s="34">
        <v>0</v>
      </c>
      <c r="E174" s="34" t="s">
        <v>692</v>
      </c>
      <c r="F174" s="34" t="s">
        <v>693</v>
      </c>
      <c r="G174" s="34" t="s">
        <v>694</v>
      </c>
      <c r="H174" s="34">
        <f ca="1">SUMIF(申请单位部分员工花名册!D:H,B:B,申请单位部分员工花名册!H:H)</f>
        <v>2399.52</v>
      </c>
      <c r="I174" s="34">
        <f ca="1">SUMIF(申请单位部分员工花名册!D:I,B:B,申请单位部分员工花名册!I:I)</f>
        <v>1019.79</v>
      </c>
      <c r="J174" s="34">
        <v>0</v>
      </c>
      <c r="K174" s="34">
        <f ca="1" t="shared" si="44"/>
        <v>3419.31</v>
      </c>
      <c r="L174" s="34">
        <f ca="1" t="shared" si="45"/>
        <v>3419.31</v>
      </c>
      <c r="M174" s="34">
        <f ca="1">SUMIF(申请个人部分高校生花名册!D:L,B:B,申请个人部分高校生花名册!L:L)</f>
        <v>0</v>
      </c>
      <c r="N174" s="34">
        <f ca="1" t="shared" si="46"/>
        <v>0</v>
      </c>
      <c r="O174" s="34">
        <f ca="1" t="shared" si="43"/>
        <v>3419.31</v>
      </c>
      <c r="P174" s="36" t="s">
        <v>21</v>
      </c>
    </row>
    <row r="175" s="31" customFormat="1" ht="28" customHeight="1" spans="1:16">
      <c r="A175" s="34">
        <f t="shared" si="48"/>
        <v>173</v>
      </c>
      <c r="B175" s="34" t="s">
        <v>695</v>
      </c>
      <c r="C175" s="34">
        <v>3</v>
      </c>
      <c r="D175" s="34">
        <v>1</v>
      </c>
      <c r="E175" s="34" t="s">
        <v>696</v>
      </c>
      <c r="F175" s="34" t="s">
        <v>697</v>
      </c>
      <c r="G175" s="34" t="s">
        <v>698</v>
      </c>
      <c r="H175" s="34">
        <f ca="1">SUMIF(申请单位部分员工花名册!D:H,B:B,申请单位部分员工花名册!H:H)</f>
        <v>7198.56</v>
      </c>
      <c r="I175" s="34">
        <f ca="1">SUMIF(申请单位部分员工花名册!D:I,B:B,申请单位部分员工花名册!I:I)</f>
        <v>3059.37</v>
      </c>
      <c r="J175" s="34">
        <v>0</v>
      </c>
      <c r="K175" s="34">
        <f ca="1" t="shared" si="44"/>
        <v>10257.93</v>
      </c>
      <c r="L175" s="34">
        <f ca="1" t="shared" si="45"/>
        <v>10257.93</v>
      </c>
      <c r="M175" s="34">
        <f ca="1">SUMIF(申请个人部分高校生花名册!D:L,B:B,申请个人部分高校生花名册!L:L)</f>
        <v>1499.7</v>
      </c>
      <c r="N175" s="34">
        <f ca="1" t="shared" si="46"/>
        <v>1499.7</v>
      </c>
      <c r="O175" s="34">
        <f ca="1" t="shared" si="43"/>
        <v>11757.63</v>
      </c>
      <c r="P175" s="36" t="s">
        <v>21</v>
      </c>
    </row>
    <row r="176" s="31" customFormat="1" ht="28" customHeight="1" spans="1:16">
      <c r="A176" s="34">
        <f t="shared" si="48"/>
        <v>174</v>
      </c>
      <c r="B176" s="34" t="s">
        <v>699</v>
      </c>
      <c r="C176" s="34">
        <v>2</v>
      </c>
      <c r="D176" s="34">
        <v>1</v>
      </c>
      <c r="E176" s="34" t="s">
        <v>700</v>
      </c>
      <c r="F176" s="34" t="s">
        <v>701</v>
      </c>
      <c r="G176" s="34" t="s">
        <v>702</v>
      </c>
      <c r="H176" s="34">
        <f ca="1">SUMIF(申请单位部分员工花名册!D:H,B:B,申请单位部分员工花名册!H:H)</f>
        <v>4799.04</v>
      </c>
      <c r="I176" s="34">
        <f ca="1">SUMIF(申请单位部分员工花名册!D:I,B:B,申请单位部分员工花名册!I:I)</f>
        <v>2039.58</v>
      </c>
      <c r="J176" s="34">
        <v>0</v>
      </c>
      <c r="K176" s="34">
        <f ca="1" t="shared" si="44"/>
        <v>6838.62</v>
      </c>
      <c r="L176" s="34">
        <f ca="1" t="shared" si="45"/>
        <v>6838.62</v>
      </c>
      <c r="M176" s="34">
        <f ca="1">SUMIF(申请个人部分高校生花名册!D:L,B:B,申请个人部分高校生花名册!L:L)</f>
        <v>1499.7</v>
      </c>
      <c r="N176" s="34">
        <f ca="1" t="shared" si="46"/>
        <v>1499.7</v>
      </c>
      <c r="O176" s="34">
        <f ca="1" t="shared" si="43"/>
        <v>8338.32</v>
      </c>
      <c r="P176" s="36" t="s">
        <v>21</v>
      </c>
    </row>
    <row r="177" s="31" customFormat="1" ht="28" customHeight="1" spans="1:16">
      <c r="A177" s="34">
        <f t="shared" si="48"/>
        <v>175</v>
      </c>
      <c r="B177" s="34" t="s">
        <v>703</v>
      </c>
      <c r="C177" s="34">
        <v>2</v>
      </c>
      <c r="D177" s="34">
        <v>0</v>
      </c>
      <c r="E177" s="34" t="s">
        <v>704</v>
      </c>
      <c r="F177" s="34" t="s">
        <v>705</v>
      </c>
      <c r="G177" s="34" t="s">
        <v>706</v>
      </c>
      <c r="H177" s="34">
        <f ca="1">SUMIF(申请单位部分员工花名册!D:H,B:B,申请单位部分员工花名册!H:H)</f>
        <v>4799.04</v>
      </c>
      <c r="I177" s="34">
        <f ca="1">SUMIF(申请单位部分员工花名册!D:I,B:B,申请单位部分员工花名册!I:I)</f>
        <v>2039.58</v>
      </c>
      <c r="J177" s="34">
        <v>0</v>
      </c>
      <c r="K177" s="34">
        <f ca="1" t="shared" si="44"/>
        <v>6838.62</v>
      </c>
      <c r="L177" s="34">
        <f ca="1" t="shared" si="45"/>
        <v>6838.62</v>
      </c>
      <c r="M177" s="34">
        <f ca="1">SUMIF(申请个人部分高校生花名册!D:L,B:B,申请个人部分高校生花名册!L:L)</f>
        <v>0</v>
      </c>
      <c r="N177" s="34">
        <f ca="1" t="shared" si="46"/>
        <v>0</v>
      </c>
      <c r="O177" s="34">
        <f ca="1" t="shared" si="43"/>
        <v>6838.62</v>
      </c>
      <c r="P177" s="36" t="s">
        <v>21</v>
      </c>
    </row>
    <row r="178" s="31" customFormat="1" ht="28" customHeight="1" spans="1:16">
      <c r="A178" s="34">
        <f t="shared" si="48"/>
        <v>176</v>
      </c>
      <c r="B178" s="34" t="s">
        <v>707</v>
      </c>
      <c r="C178" s="34">
        <v>3</v>
      </c>
      <c r="D178" s="34">
        <v>0</v>
      </c>
      <c r="E178" s="34" t="s">
        <v>708</v>
      </c>
      <c r="F178" s="34" t="s">
        <v>709</v>
      </c>
      <c r="G178" s="34" t="s">
        <v>706</v>
      </c>
      <c r="H178" s="34">
        <f ca="1">SUMIF(申请单位部分员工花名册!D:H,B:B,申请单位部分员工花名册!H:H)</f>
        <v>7198.56</v>
      </c>
      <c r="I178" s="34">
        <f ca="1">SUMIF(申请单位部分员工花名册!D:I,B:B,申请单位部分员工花名册!I:I)</f>
        <v>3059.37</v>
      </c>
      <c r="J178" s="34">
        <v>0</v>
      </c>
      <c r="K178" s="34">
        <f ca="1" t="shared" si="44"/>
        <v>10257.93</v>
      </c>
      <c r="L178" s="34">
        <f ca="1" t="shared" si="45"/>
        <v>10257.93</v>
      </c>
      <c r="M178" s="34">
        <f ca="1">SUMIF(申请个人部分高校生花名册!D:L,B:B,申请个人部分高校生花名册!L:L)</f>
        <v>0</v>
      </c>
      <c r="N178" s="34">
        <f ca="1" t="shared" si="46"/>
        <v>0</v>
      </c>
      <c r="O178" s="34">
        <f ca="1" t="shared" si="43"/>
        <v>10257.93</v>
      </c>
      <c r="P178" s="36" t="s">
        <v>21</v>
      </c>
    </row>
    <row r="179" s="31" customFormat="1" ht="28" customHeight="1" spans="1:16">
      <c r="A179" s="34">
        <f t="shared" si="48"/>
        <v>177</v>
      </c>
      <c r="B179" s="34" t="s">
        <v>710</v>
      </c>
      <c r="C179" s="34">
        <v>2</v>
      </c>
      <c r="D179" s="34">
        <v>0</v>
      </c>
      <c r="E179" s="34" t="s">
        <v>711</v>
      </c>
      <c r="F179" s="34" t="s">
        <v>712</v>
      </c>
      <c r="G179" s="34" t="s">
        <v>713</v>
      </c>
      <c r="H179" s="34">
        <f ca="1">SUMIF(申请单位部分员工花名册!D:H,B:B,申请单位部分员工花名册!H:H)</f>
        <v>4799.04</v>
      </c>
      <c r="I179" s="34">
        <f ca="1">SUMIF(申请单位部分员工花名册!D:I,B:B,申请单位部分员工花名册!I:I)</f>
        <v>2039.58</v>
      </c>
      <c r="J179" s="34">
        <v>0</v>
      </c>
      <c r="K179" s="34">
        <f ca="1" t="shared" si="44"/>
        <v>6838.62</v>
      </c>
      <c r="L179" s="34">
        <f ca="1" t="shared" si="45"/>
        <v>6838.62</v>
      </c>
      <c r="M179" s="34">
        <f ca="1">SUMIF(申请个人部分高校生花名册!D:L,B:B,申请个人部分高校生花名册!L:L)</f>
        <v>0</v>
      </c>
      <c r="N179" s="34">
        <f ca="1" t="shared" si="46"/>
        <v>0</v>
      </c>
      <c r="O179" s="34">
        <f ca="1" t="shared" si="43"/>
        <v>6838.62</v>
      </c>
      <c r="P179" s="36" t="s">
        <v>21</v>
      </c>
    </row>
    <row r="180" s="31" customFormat="1" ht="28" customHeight="1" spans="1:16">
      <c r="A180" s="34">
        <f t="shared" si="48"/>
        <v>178</v>
      </c>
      <c r="B180" s="34" t="s">
        <v>714</v>
      </c>
      <c r="C180" s="34">
        <v>5</v>
      </c>
      <c r="D180" s="34">
        <v>0</v>
      </c>
      <c r="E180" s="34" t="s">
        <v>715</v>
      </c>
      <c r="F180" s="34" t="s">
        <v>716</v>
      </c>
      <c r="G180" s="34" t="s">
        <v>717</v>
      </c>
      <c r="H180" s="34">
        <f ca="1">SUMIF(申请单位部分员工花名册!D:H,B:B,申请单位部分员工花名册!H:H)</f>
        <v>11197.76</v>
      </c>
      <c r="I180" s="34">
        <f ca="1">SUMIF(申请单位部分员工花名册!D:I,B:B,申请单位部分员工花名册!I:I)</f>
        <v>4759.02</v>
      </c>
      <c r="J180" s="34">
        <v>0</v>
      </c>
      <c r="K180" s="34">
        <f ca="1" t="shared" si="44"/>
        <v>15956.78</v>
      </c>
      <c r="L180" s="34">
        <f ca="1" t="shared" si="45"/>
        <v>15956.78</v>
      </c>
      <c r="M180" s="34">
        <f ca="1">SUMIF(申请个人部分高校生花名册!D:L,B:B,申请个人部分高校生花名册!L:L)</f>
        <v>0</v>
      </c>
      <c r="N180" s="34">
        <f ca="1" t="shared" si="46"/>
        <v>0</v>
      </c>
      <c r="O180" s="34">
        <f ca="1" t="shared" si="43"/>
        <v>15956.78</v>
      </c>
      <c r="P180" s="36" t="s">
        <v>21</v>
      </c>
    </row>
    <row r="181" s="31" customFormat="1" ht="28" customHeight="1" spans="1:16">
      <c r="A181" s="34">
        <f t="shared" si="48"/>
        <v>179</v>
      </c>
      <c r="B181" s="34" t="s">
        <v>718</v>
      </c>
      <c r="C181" s="34">
        <v>1</v>
      </c>
      <c r="D181" s="34">
        <v>0</v>
      </c>
      <c r="E181" s="34" t="s">
        <v>719</v>
      </c>
      <c r="F181" s="34" t="s">
        <v>720</v>
      </c>
      <c r="G181" s="34" t="s">
        <v>721</v>
      </c>
      <c r="H181" s="34">
        <f ca="1">SUMIF(申请单位部分员工花名册!D:H,B:B,申请单位部分员工花名册!H:H)</f>
        <v>2399.52</v>
      </c>
      <c r="I181" s="34">
        <f ca="1">SUMIF(申请单位部分员工花名册!D:I,B:B,申请单位部分员工花名册!I:I)</f>
        <v>1019.79</v>
      </c>
      <c r="J181" s="34">
        <v>0</v>
      </c>
      <c r="K181" s="34">
        <f ca="1" t="shared" si="44"/>
        <v>3419.31</v>
      </c>
      <c r="L181" s="34">
        <f ca="1" t="shared" si="45"/>
        <v>3419.31</v>
      </c>
      <c r="M181" s="34">
        <f ca="1">SUMIF(申请个人部分高校生花名册!D:L,B:B,申请个人部分高校生花名册!L:L)</f>
        <v>0</v>
      </c>
      <c r="N181" s="34">
        <f ca="1" t="shared" si="46"/>
        <v>0</v>
      </c>
      <c r="O181" s="34">
        <f ca="1" t="shared" si="43"/>
        <v>3419.31</v>
      </c>
      <c r="P181" s="36" t="s">
        <v>21</v>
      </c>
    </row>
    <row r="182" s="31" customFormat="1" ht="28" customHeight="1" spans="1:16">
      <c r="A182" s="34">
        <f t="shared" si="48"/>
        <v>180</v>
      </c>
      <c r="B182" s="34" t="s">
        <v>722</v>
      </c>
      <c r="C182" s="34">
        <v>2</v>
      </c>
      <c r="D182" s="34">
        <v>1</v>
      </c>
      <c r="E182" s="34" t="s">
        <v>723</v>
      </c>
      <c r="F182" s="34" t="s">
        <v>724</v>
      </c>
      <c r="G182" s="34" t="s">
        <v>725</v>
      </c>
      <c r="H182" s="34">
        <f ca="1">SUMIF(申请单位部分员工花名册!D:H,B:B,申请单位部分员工花名册!H:H)</f>
        <v>3199.36</v>
      </c>
      <c r="I182" s="34">
        <f ca="1">SUMIF(申请单位部分员工花名册!D:I,B:B,申请单位部分员工花名册!I:I)</f>
        <v>1359.72</v>
      </c>
      <c r="J182" s="34">
        <v>0</v>
      </c>
      <c r="K182" s="34">
        <f ca="1" t="shared" si="44"/>
        <v>4559.08</v>
      </c>
      <c r="L182" s="34">
        <f ca="1" t="shared" si="45"/>
        <v>4559.08</v>
      </c>
      <c r="M182" s="34">
        <f ca="1">SUMIF(申请个人部分高校生花名册!D:L,B:B,申请个人部分高校生花名册!L:L)</f>
        <v>1499.7</v>
      </c>
      <c r="N182" s="34">
        <f ca="1" t="shared" si="46"/>
        <v>1499.7</v>
      </c>
      <c r="O182" s="34">
        <f ca="1" t="shared" si="43"/>
        <v>6058.78</v>
      </c>
      <c r="P182" s="36" t="s">
        <v>21</v>
      </c>
    </row>
    <row r="183" s="31" customFormat="1" ht="28" customHeight="1" spans="1:16">
      <c r="A183" s="34">
        <f t="shared" si="48"/>
        <v>181</v>
      </c>
      <c r="B183" s="34" t="s">
        <v>726</v>
      </c>
      <c r="C183" s="34">
        <v>1</v>
      </c>
      <c r="D183" s="34">
        <v>0</v>
      </c>
      <c r="E183" s="34" t="s">
        <v>134</v>
      </c>
      <c r="F183" s="34" t="s">
        <v>727</v>
      </c>
      <c r="G183" s="34" t="s">
        <v>728</v>
      </c>
      <c r="H183" s="34">
        <f ca="1">SUMIF(申请单位部分员工花名册!D:H,B:B,申请单位部分员工花名册!H:H)</f>
        <v>799.84</v>
      </c>
      <c r="I183" s="34">
        <f ca="1">SUMIF(申请单位部分员工花名册!D:I,B:B,申请单位部分员工花名册!I:I)</f>
        <v>339.93</v>
      </c>
      <c r="J183" s="34">
        <v>0</v>
      </c>
      <c r="K183" s="34">
        <f ca="1" t="shared" si="44"/>
        <v>1139.77</v>
      </c>
      <c r="L183" s="34">
        <f ca="1" t="shared" si="45"/>
        <v>1139.77</v>
      </c>
      <c r="M183" s="34">
        <f ca="1">SUMIF(申请个人部分高校生花名册!D:L,B:B,申请个人部分高校生花名册!L:L)</f>
        <v>0</v>
      </c>
      <c r="N183" s="34">
        <f ca="1" t="shared" si="46"/>
        <v>0</v>
      </c>
      <c r="O183" s="34">
        <f ca="1" t="shared" si="43"/>
        <v>1139.77</v>
      </c>
      <c r="P183" s="37" t="s">
        <v>21</v>
      </c>
    </row>
    <row r="184" s="31" customFormat="1" ht="28" customHeight="1" spans="1:16">
      <c r="A184" s="34">
        <f t="shared" ref="A184:A193" si="49">ROW()-2</f>
        <v>182</v>
      </c>
      <c r="B184" s="34" t="s">
        <v>729</v>
      </c>
      <c r="C184" s="34">
        <v>1</v>
      </c>
      <c r="D184" s="34">
        <v>0</v>
      </c>
      <c r="E184" s="34" t="s">
        <v>730</v>
      </c>
      <c r="F184" s="34" t="s">
        <v>731</v>
      </c>
      <c r="G184" s="34" t="s">
        <v>732</v>
      </c>
      <c r="H184" s="34">
        <f ca="1">SUMIF(申请单位部分员工花名册!D:H,B:B,申请单位部分员工花名册!H:H)</f>
        <v>799.84</v>
      </c>
      <c r="I184" s="34">
        <f ca="1">SUMIF(申请单位部分员工花名册!D:I,B:B,申请单位部分员工花名册!I:I)</f>
        <v>339.93</v>
      </c>
      <c r="J184" s="34">
        <v>0</v>
      </c>
      <c r="K184" s="34">
        <f ca="1" t="shared" si="44"/>
        <v>1139.77</v>
      </c>
      <c r="L184" s="34">
        <f ca="1" t="shared" si="45"/>
        <v>1139.77</v>
      </c>
      <c r="M184" s="34">
        <f ca="1">SUMIF(申请个人部分高校生花名册!D:L,B:B,申请个人部分高校生花名册!L:L)</f>
        <v>0</v>
      </c>
      <c r="N184" s="34">
        <f ca="1" t="shared" si="46"/>
        <v>0</v>
      </c>
      <c r="O184" s="34">
        <f ca="1" t="shared" si="43"/>
        <v>1139.77</v>
      </c>
      <c r="P184" s="36" t="s">
        <v>21</v>
      </c>
    </row>
    <row r="185" s="31" customFormat="1" ht="28" customHeight="1" spans="1:16">
      <c r="A185" s="34">
        <f t="shared" si="49"/>
        <v>183</v>
      </c>
      <c r="B185" s="34" t="s">
        <v>733</v>
      </c>
      <c r="C185" s="34">
        <v>2</v>
      </c>
      <c r="D185" s="34">
        <v>0</v>
      </c>
      <c r="E185" s="34" t="s">
        <v>734</v>
      </c>
      <c r="F185" s="34" t="s">
        <v>735</v>
      </c>
      <c r="G185" s="34" t="s">
        <v>736</v>
      </c>
      <c r="H185" s="34">
        <f ca="1">SUMIF(申请单位部分员工花名册!D:H,B:B,申请单位部分员工花名册!H:H)</f>
        <v>1599.68</v>
      </c>
      <c r="I185" s="34">
        <f ca="1">SUMIF(申请单位部分员工花名册!D:I,B:B,申请单位部分员工花名册!I:I)</f>
        <v>679.86</v>
      </c>
      <c r="J185" s="34">
        <v>0</v>
      </c>
      <c r="K185" s="34">
        <f ca="1" t="shared" si="44"/>
        <v>2279.54</v>
      </c>
      <c r="L185" s="34">
        <f ca="1" t="shared" si="45"/>
        <v>2279.54</v>
      </c>
      <c r="M185" s="34">
        <f ca="1">SUMIF(申请个人部分高校生花名册!D:L,B:B,申请个人部分高校生花名册!L:L)</f>
        <v>0</v>
      </c>
      <c r="N185" s="34">
        <f ca="1" t="shared" si="46"/>
        <v>0</v>
      </c>
      <c r="O185" s="34">
        <f ca="1" t="shared" si="43"/>
        <v>2279.54</v>
      </c>
      <c r="P185" s="36" t="s">
        <v>21</v>
      </c>
    </row>
    <row r="186" s="31" customFormat="1" ht="28" customHeight="1" spans="1:16">
      <c r="A186" s="34">
        <f t="shared" si="49"/>
        <v>184</v>
      </c>
      <c r="B186" s="34" t="s">
        <v>737</v>
      </c>
      <c r="C186" s="34">
        <v>1</v>
      </c>
      <c r="D186" s="34">
        <v>0</v>
      </c>
      <c r="E186" s="34" t="s">
        <v>738</v>
      </c>
      <c r="F186" s="34" t="s">
        <v>739</v>
      </c>
      <c r="G186" s="34" t="s">
        <v>736</v>
      </c>
      <c r="H186" s="34">
        <f ca="1">SUMIF(申请单位部分员工花名册!D:H,B:B,申请单位部分员工花名册!H:H)</f>
        <v>1599.68</v>
      </c>
      <c r="I186" s="34">
        <f ca="1">SUMIF(申请单位部分员工花名册!D:I,B:B,申请单位部分员工花名册!I:I)</f>
        <v>679.86</v>
      </c>
      <c r="J186" s="34">
        <v>0</v>
      </c>
      <c r="K186" s="34">
        <f ca="1" t="shared" si="44"/>
        <v>2279.54</v>
      </c>
      <c r="L186" s="34">
        <f ca="1" t="shared" si="45"/>
        <v>2279.54</v>
      </c>
      <c r="M186" s="34">
        <f ca="1">SUMIF(申请个人部分高校生花名册!D:L,B:B,申请个人部分高校生花名册!L:L)</f>
        <v>0</v>
      </c>
      <c r="N186" s="34">
        <f ca="1" t="shared" si="46"/>
        <v>0</v>
      </c>
      <c r="O186" s="34">
        <f ca="1" t="shared" si="43"/>
        <v>2279.54</v>
      </c>
      <c r="P186" s="36" t="s">
        <v>21</v>
      </c>
    </row>
    <row r="187" s="31" customFormat="1" ht="28" customHeight="1" spans="1:16">
      <c r="A187" s="34">
        <f t="shared" si="49"/>
        <v>185</v>
      </c>
      <c r="B187" s="34" t="s">
        <v>740</v>
      </c>
      <c r="C187" s="34">
        <v>1</v>
      </c>
      <c r="D187" s="34">
        <v>0</v>
      </c>
      <c r="E187" s="34" t="s">
        <v>741</v>
      </c>
      <c r="F187" s="34" t="s">
        <v>742</v>
      </c>
      <c r="G187" s="34" t="s">
        <v>743</v>
      </c>
      <c r="H187" s="34">
        <f ca="1">SUMIF(申请单位部分员工花名册!D:H,B:B,申请单位部分员工花名册!H:H)</f>
        <v>2400</v>
      </c>
      <c r="I187" s="34">
        <f ca="1">SUMIF(申请单位部分员工花名册!D:I,B:B,申请单位部分员工花名册!I:I)</f>
        <v>1020</v>
      </c>
      <c r="J187" s="34">
        <v>0</v>
      </c>
      <c r="K187" s="34">
        <f ca="1" t="shared" si="44"/>
        <v>3420</v>
      </c>
      <c r="L187" s="34">
        <f ca="1" t="shared" si="45"/>
        <v>3420</v>
      </c>
      <c r="M187" s="34">
        <f ca="1">SUMIF(申请个人部分高校生花名册!D:L,B:B,申请个人部分高校生花名册!L:L)</f>
        <v>0</v>
      </c>
      <c r="N187" s="34">
        <f ca="1" t="shared" si="46"/>
        <v>0</v>
      </c>
      <c r="O187" s="34">
        <f ca="1" t="shared" si="43"/>
        <v>3420</v>
      </c>
      <c r="P187" s="36" t="s">
        <v>21</v>
      </c>
    </row>
    <row r="188" s="31" customFormat="1" ht="28" customHeight="1" spans="1:16">
      <c r="A188" s="34">
        <f t="shared" si="49"/>
        <v>186</v>
      </c>
      <c r="B188" s="34" t="s">
        <v>744</v>
      </c>
      <c r="C188" s="34">
        <v>1</v>
      </c>
      <c r="D188" s="34">
        <v>0</v>
      </c>
      <c r="E188" s="34" t="s">
        <v>745</v>
      </c>
      <c r="F188" s="34" t="s">
        <v>746</v>
      </c>
      <c r="G188" s="34" t="s">
        <v>747</v>
      </c>
      <c r="H188" s="34">
        <f ca="1">SUMIF(申请单位部分员工花名册!D:H,B:B,申请单位部分员工花名册!H:H)</f>
        <v>2399.52</v>
      </c>
      <c r="I188" s="34">
        <f ca="1">SUMIF(申请单位部分员工花名册!D:I,B:B,申请单位部分员工花名册!I:I)</f>
        <v>1019.79</v>
      </c>
      <c r="J188" s="34">
        <v>0</v>
      </c>
      <c r="K188" s="34">
        <f ca="1" t="shared" si="44"/>
        <v>3419.31</v>
      </c>
      <c r="L188" s="34">
        <f ca="1" t="shared" si="45"/>
        <v>3419.31</v>
      </c>
      <c r="M188" s="34">
        <f ca="1">SUMIF(申请个人部分高校生花名册!D:L,B:B,申请个人部分高校生花名册!L:L)</f>
        <v>0</v>
      </c>
      <c r="N188" s="34">
        <f ca="1" t="shared" si="46"/>
        <v>0</v>
      </c>
      <c r="O188" s="34">
        <f ca="1" t="shared" si="43"/>
        <v>3419.31</v>
      </c>
      <c r="P188" s="36" t="s">
        <v>21</v>
      </c>
    </row>
    <row r="189" s="31" customFormat="1" ht="28" customHeight="1" spans="1:16">
      <c r="A189" s="34">
        <f t="shared" si="49"/>
        <v>187</v>
      </c>
      <c r="B189" s="34" t="s">
        <v>748</v>
      </c>
      <c r="C189" s="34">
        <v>2</v>
      </c>
      <c r="D189" s="34">
        <v>0</v>
      </c>
      <c r="E189" s="34" t="s">
        <v>749</v>
      </c>
      <c r="F189" s="34" t="s">
        <v>183</v>
      </c>
      <c r="G189" s="34" t="s">
        <v>750</v>
      </c>
      <c r="H189" s="34">
        <f ca="1">SUMIF(申请单位部分员工花名册!D:H,B:B,申请单位部分员工花名册!H:H)</f>
        <v>4799.04</v>
      </c>
      <c r="I189" s="34">
        <f ca="1">SUMIF(申请单位部分员工花名册!D:I,B:B,申请单位部分员工花名册!I:I)</f>
        <v>2039.58</v>
      </c>
      <c r="J189" s="34">
        <v>0</v>
      </c>
      <c r="K189" s="34">
        <f ca="1" t="shared" si="44"/>
        <v>6838.62</v>
      </c>
      <c r="L189" s="34">
        <f ca="1" t="shared" si="45"/>
        <v>6838.62</v>
      </c>
      <c r="M189" s="34">
        <f ca="1">SUMIF(申请个人部分高校生花名册!D:L,B:B,申请个人部分高校生花名册!L:L)</f>
        <v>0</v>
      </c>
      <c r="N189" s="34">
        <f ca="1" t="shared" si="46"/>
        <v>0</v>
      </c>
      <c r="O189" s="34">
        <f ca="1" t="shared" si="43"/>
        <v>6838.62</v>
      </c>
      <c r="P189" s="36" t="s">
        <v>21</v>
      </c>
    </row>
    <row r="190" s="31" customFormat="1" ht="28" customHeight="1" spans="1:16">
      <c r="A190" s="34">
        <f t="shared" si="49"/>
        <v>188</v>
      </c>
      <c r="B190" s="34" t="s">
        <v>751</v>
      </c>
      <c r="C190" s="34">
        <v>8</v>
      </c>
      <c r="D190" s="34">
        <v>0</v>
      </c>
      <c r="E190" s="34" t="s">
        <v>752</v>
      </c>
      <c r="F190" s="34" t="s">
        <v>642</v>
      </c>
      <c r="G190" s="34" t="s">
        <v>753</v>
      </c>
      <c r="H190" s="34">
        <f ca="1">SUMIF(申请单位部分员工花名册!D:H,B:B,申请单位部分员工花名册!H:H)</f>
        <v>19196.16</v>
      </c>
      <c r="I190" s="34">
        <f ca="1">SUMIF(申请单位部分员工花名册!D:I,B:B,申请单位部分员工花名册!I:I)</f>
        <v>8158.32</v>
      </c>
      <c r="J190" s="34">
        <v>0</v>
      </c>
      <c r="K190" s="34">
        <f ca="1" t="shared" ref="K190:K218" si="50">H190+I190</f>
        <v>27354.48</v>
      </c>
      <c r="L190" s="34">
        <f ca="1" t="shared" ref="L190:L218" si="51">K190</f>
        <v>27354.48</v>
      </c>
      <c r="M190" s="34">
        <f ca="1">SUMIF(申请个人部分高校生花名册!D:L,B:B,申请个人部分高校生花名册!L:L)</f>
        <v>0</v>
      </c>
      <c r="N190" s="34">
        <f ca="1" t="shared" ref="N190:N218" si="52">M190</f>
        <v>0</v>
      </c>
      <c r="O190" s="34">
        <f ca="1" t="shared" ref="O190:O216" si="53">L190+N190</f>
        <v>27354.48</v>
      </c>
      <c r="P190" s="34" t="s">
        <v>21</v>
      </c>
    </row>
    <row r="191" s="31" customFormat="1" ht="28" customHeight="1" spans="1:16">
      <c r="A191" s="34">
        <f t="shared" si="49"/>
        <v>189</v>
      </c>
      <c r="B191" s="34" t="s">
        <v>754</v>
      </c>
      <c r="C191" s="34">
        <v>6</v>
      </c>
      <c r="D191" s="34">
        <v>0</v>
      </c>
      <c r="E191" s="34" t="s">
        <v>755</v>
      </c>
      <c r="F191" s="34" t="s">
        <v>756</v>
      </c>
      <c r="G191" s="34" t="s">
        <v>757</v>
      </c>
      <c r="H191" s="34">
        <f ca="1">SUMIF(申请单位部分员工花名册!D:H,B:B,申请单位部分员工花名册!H:H)</f>
        <v>12797.44</v>
      </c>
      <c r="I191" s="34">
        <f ca="1">SUMIF(申请单位部分员工花名册!D:I,B:B,申请单位部分员工花名册!I:I)</f>
        <v>5438.88</v>
      </c>
      <c r="J191" s="34">
        <v>0</v>
      </c>
      <c r="K191" s="34">
        <f ca="1" t="shared" si="50"/>
        <v>18236.32</v>
      </c>
      <c r="L191" s="34">
        <f ca="1" t="shared" si="51"/>
        <v>18236.32</v>
      </c>
      <c r="M191" s="34">
        <f ca="1">SUMIF(申请个人部分高校生花名册!D:L,B:B,申请个人部分高校生花名册!L:L)</f>
        <v>0</v>
      </c>
      <c r="N191" s="34">
        <f ca="1" t="shared" si="52"/>
        <v>0</v>
      </c>
      <c r="O191" s="34">
        <f ca="1" t="shared" si="53"/>
        <v>18236.32</v>
      </c>
      <c r="P191" s="34" t="s">
        <v>21</v>
      </c>
    </row>
    <row r="192" s="31" customFormat="1" ht="28" customHeight="1" spans="1:16">
      <c r="A192" s="34">
        <f t="shared" si="49"/>
        <v>190</v>
      </c>
      <c r="B192" s="34" t="s">
        <v>758</v>
      </c>
      <c r="C192" s="34">
        <v>1</v>
      </c>
      <c r="D192" s="34">
        <v>0</v>
      </c>
      <c r="E192" s="34" t="s">
        <v>759</v>
      </c>
      <c r="F192" s="34" t="s">
        <v>760</v>
      </c>
      <c r="G192" s="34" t="s">
        <v>761</v>
      </c>
      <c r="H192" s="34">
        <f ca="1">SUMIF(申请单位部分员工花名册!D:H,B:B,申请单位部分员工花名册!H:H)</f>
        <v>2400</v>
      </c>
      <c r="I192" s="34">
        <f ca="1">SUMIF(申请单位部分员工花名册!D:I,B:B,申请单位部分员工花名册!I:I)</f>
        <v>1020</v>
      </c>
      <c r="J192" s="34">
        <v>0</v>
      </c>
      <c r="K192" s="34">
        <f ca="1" t="shared" si="50"/>
        <v>3420</v>
      </c>
      <c r="L192" s="34">
        <f ca="1" t="shared" si="51"/>
        <v>3420</v>
      </c>
      <c r="M192" s="34">
        <f ca="1">SUMIF(申请个人部分高校生花名册!D:L,B:B,申请个人部分高校生花名册!L:L)</f>
        <v>0</v>
      </c>
      <c r="N192" s="34">
        <f ca="1" t="shared" si="52"/>
        <v>0</v>
      </c>
      <c r="O192" s="34">
        <f ca="1" t="shared" si="53"/>
        <v>3420</v>
      </c>
      <c r="P192" s="34" t="s">
        <v>21</v>
      </c>
    </row>
    <row r="193" s="31" customFormat="1" ht="28" customHeight="1" spans="1:16">
      <c r="A193" s="34">
        <f t="shared" si="49"/>
        <v>191</v>
      </c>
      <c r="B193" s="34" t="s">
        <v>762</v>
      </c>
      <c r="C193" s="34">
        <v>2</v>
      </c>
      <c r="D193" s="34">
        <v>0</v>
      </c>
      <c r="E193" s="34" t="s">
        <v>763</v>
      </c>
      <c r="F193" s="34" t="s">
        <v>764</v>
      </c>
      <c r="G193" s="34" t="s">
        <v>765</v>
      </c>
      <c r="H193" s="34">
        <f ca="1">SUMIF(申请单位部分员工花名册!D:H,B:B,申请单位部分员工花名册!H:H)</f>
        <v>4799.04</v>
      </c>
      <c r="I193" s="34">
        <f ca="1">SUMIF(申请单位部分员工花名册!D:I,B:B,申请单位部分员工花名册!I:I)</f>
        <v>2039.58</v>
      </c>
      <c r="J193" s="34">
        <v>0</v>
      </c>
      <c r="K193" s="34">
        <f ca="1" t="shared" si="50"/>
        <v>6838.62</v>
      </c>
      <c r="L193" s="34">
        <f ca="1" t="shared" si="51"/>
        <v>6838.62</v>
      </c>
      <c r="M193" s="34">
        <f ca="1">SUMIF(申请个人部分高校生花名册!D:L,B:B,申请个人部分高校生花名册!L:L)</f>
        <v>0</v>
      </c>
      <c r="N193" s="34">
        <f ca="1" t="shared" si="52"/>
        <v>0</v>
      </c>
      <c r="O193" s="34">
        <f ca="1" t="shared" si="53"/>
        <v>6838.62</v>
      </c>
      <c r="P193" s="34" t="s">
        <v>21</v>
      </c>
    </row>
    <row r="194" s="31" customFormat="1" ht="28" customHeight="1" spans="1:16">
      <c r="A194" s="34">
        <f t="shared" ref="A194:A203" si="54">ROW()-2</f>
        <v>192</v>
      </c>
      <c r="B194" s="34" t="s">
        <v>766</v>
      </c>
      <c r="C194" s="34">
        <v>12</v>
      </c>
      <c r="D194" s="34">
        <v>0</v>
      </c>
      <c r="E194" s="34" t="s">
        <v>767</v>
      </c>
      <c r="F194" s="34" t="s">
        <v>768</v>
      </c>
      <c r="G194" s="34" t="s">
        <v>769</v>
      </c>
      <c r="H194" s="34">
        <f ca="1">SUMIF(申请单位部分员工花名册!D:H,B:B,申请单位部分员工花名册!H:H)</f>
        <v>27994.4</v>
      </c>
      <c r="I194" s="34">
        <f ca="1">SUMIF(申请单位部分员工花名册!D:I,B:B,申请单位部分员工花名册!I:I)</f>
        <v>11897.55</v>
      </c>
      <c r="J194" s="34">
        <v>0</v>
      </c>
      <c r="K194" s="34">
        <f ca="1" t="shared" si="50"/>
        <v>39891.95</v>
      </c>
      <c r="L194" s="34">
        <f ca="1" t="shared" si="51"/>
        <v>39891.95</v>
      </c>
      <c r="M194" s="34">
        <f ca="1">SUMIF(申请个人部分高校生花名册!D:L,B:B,申请个人部分高校生花名册!L:L)</f>
        <v>0</v>
      </c>
      <c r="N194" s="34">
        <f ca="1" t="shared" si="52"/>
        <v>0</v>
      </c>
      <c r="O194" s="34">
        <f ca="1" t="shared" si="53"/>
        <v>39891.95</v>
      </c>
      <c r="P194" s="34" t="s">
        <v>21</v>
      </c>
    </row>
    <row r="195" s="31" customFormat="1" ht="28" customHeight="1" spans="1:16">
      <c r="A195" s="34">
        <f t="shared" si="54"/>
        <v>193</v>
      </c>
      <c r="B195" s="34" t="s">
        <v>770</v>
      </c>
      <c r="C195" s="34">
        <v>6</v>
      </c>
      <c r="D195" s="34">
        <v>6</v>
      </c>
      <c r="E195" s="34" t="s">
        <v>771</v>
      </c>
      <c r="F195" s="34" t="s">
        <v>772</v>
      </c>
      <c r="G195" s="34" t="s">
        <v>773</v>
      </c>
      <c r="H195" s="34">
        <f ca="1">SUMIF(申请单位部分员工花名册!D:H,B:B,申请单位部分员工花名册!H:H)</f>
        <v>12797.44</v>
      </c>
      <c r="I195" s="34">
        <f ca="1">SUMIF(申请单位部分员工花名册!D:I,B:B,申请单位部分员工花名册!I:I)</f>
        <v>5438.88</v>
      </c>
      <c r="J195" s="34">
        <v>0</v>
      </c>
      <c r="K195" s="34">
        <f ca="1" t="shared" si="50"/>
        <v>18236.32</v>
      </c>
      <c r="L195" s="34">
        <f ca="1" t="shared" si="51"/>
        <v>18236.32</v>
      </c>
      <c r="M195" s="34">
        <f ca="1">SUMIF(申请个人部分高校生花名册!D:L,B:B,申请个人部分高校生花名册!L:L)</f>
        <v>7998.4</v>
      </c>
      <c r="N195" s="34">
        <f ca="1" t="shared" si="52"/>
        <v>7998.4</v>
      </c>
      <c r="O195" s="34">
        <f ca="1" t="shared" si="53"/>
        <v>26234.72</v>
      </c>
      <c r="P195" s="34" t="s">
        <v>21</v>
      </c>
    </row>
    <row r="196" s="31" customFormat="1" ht="28" customHeight="1" spans="1:16">
      <c r="A196" s="34">
        <f t="shared" si="54"/>
        <v>194</v>
      </c>
      <c r="B196" s="34" t="s">
        <v>774</v>
      </c>
      <c r="C196" s="34">
        <v>1</v>
      </c>
      <c r="D196" s="34">
        <v>0</v>
      </c>
      <c r="E196" s="34" t="s">
        <v>775</v>
      </c>
      <c r="F196" s="34" t="s">
        <v>776</v>
      </c>
      <c r="G196" s="34" t="s">
        <v>777</v>
      </c>
      <c r="H196" s="34">
        <f ca="1">SUMIF(申请单位部分员工花名册!D:H,B:B,申请单位部分员工花名册!H:H)</f>
        <v>2400</v>
      </c>
      <c r="I196" s="34">
        <f ca="1">SUMIF(申请单位部分员工花名册!D:I,B:B,申请单位部分员工花名册!I:I)</f>
        <v>1020</v>
      </c>
      <c r="J196" s="34">
        <v>0</v>
      </c>
      <c r="K196" s="34">
        <f ca="1" t="shared" si="50"/>
        <v>3420</v>
      </c>
      <c r="L196" s="34">
        <f ca="1" t="shared" si="51"/>
        <v>3420</v>
      </c>
      <c r="M196" s="34">
        <f ca="1">SUMIF(申请个人部分高校生花名册!D:L,B:B,申请个人部分高校生花名册!L:L)</f>
        <v>0</v>
      </c>
      <c r="N196" s="34">
        <f ca="1" t="shared" si="52"/>
        <v>0</v>
      </c>
      <c r="O196" s="34">
        <f ca="1" t="shared" si="53"/>
        <v>3420</v>
      </c>
      <c r="P196" s="34" t="s">
        <v>21</v>
      </c>
    </row>
    <row r="197" s="31" customFormat="1" ht="28" customHeight="1" spans="1:16">
      <c r="A197" s="34">
        <f t="shared" si="54"/>
        <v>195</v>
      </c>
      <c r="B197" s="34" t="s">
        <v>778</v>
      </c>
      <c r="C197" s="34">
        <v>2</v>
      </c>
      <c r="D197" s="34">
        <v>0</v>
      </c>
      <c r="E197" s="34" t="s">
        <v>779</v>
      </c>
      <c r="F197" s="34" t="s">
        <v>780</v>
      </c>
      <c r="G197" s="34" t="s">
        <v>781</v>
      </c>
      <c r="H197" s="34">
        <f ca="1">SUMIF(申请单位部分员工花名册!D:H,B:B,申请单位部分员工花名册!H:H)</f>
        <v>4799.04</v>
      </c>
      <c r="I197" s="34">
        <f ca="1">SUMIF(申请单位部分员工花名册!D:I,B:B,申请单位部分员工花名册!I:I)</f>
        <v>2039.58</v>
      </c>
      <c r="J197" s="34">
        <v>0</v>
      </c>
      <c r="K197" s="34">
        <f ca="1" t="shared" si="50"/>
        <v>6838.62</v>
      </c>
      <c r="L197" s="34">
        <f ca="1" t="shared" si="51"/>
        <v>6838.62</v>
      </c>
      <c r="M197" s="34">
        <f ca="1">SUMIF(申请个人部分高校生花名册!D:L,B:B,申请个人部分高校生花名册!L:L)</f>
        <v>0</v>
      </c>
      <c r="N197" s="34">
        <f ca="1" t="shared" si="52"/>
        <v>0</v>
      </c>
      <c r="O197" s="34">
        <f ca="1" t="shared" si="53"/>
        <v>6838.62</v>
      </c>
      <c r="P197" s="34" t="s">
        <v>21</v>
      </c>
    </row>
    <row r="198" s="31" customFormat="1" ht="28" customHeight="1" spans="1:16">
      <c r="A198" s="34">
        <f t="shared" si="54"/>
        <v>196</v>
      </c>
      <c r="B198" s="34" t="s">
        <v>782</v>
      </c>
      <c r="C198" s="34">
        <v>7</v>
      </c>
      <c r="D198" s="34">
        <v>1</v>
      </c>
      <c r="E198" s="34" t="s">
        <v>783</v>
      </c>
      <c r="F198" s="34" t="s">
        <v>784</v>
      </c>
      <c r="G198" s="34" t="s">
        <v>785</v>
      </c>
      <c r="H198" s="34">
        <f ca="1">SUMIF(申请单位部分员工花名册!D:H,B:B,申请单位部分员工花名册!H:H)</f>
        <v>15996.8</v>
      </c>
      <c r="I198" s="34">
        <f ca="1">SUMIF(申请单位部分员工花名册!D:I,B:B,申请单位部分员工花名册!I:I)</f>
        <v>6798.6</v>
      </c>
      <c r="J198" s="34">
        <v>0</v>
      </c>
      <c r="K198" s="34">
        <f ca="1" t="shared" si="50"/>
        <v>22795.4</v>
      </c>
      <c r="L198" s="34">
        <f ca="1" t="shared" si="51"/>
        <v>22795.4</v>
      </c>
      <c r="M198" s="34">
        <f ca="1">SUMIF(申请个人部分高校生花名册!D:L,B:B,申请个人部分高校生花名册!L:L)</f>
        <v>999.8</v>
      </c>
      <c r="N198" s="34">
        <f ca="1" t="shared" si="52"/>
        <v>999.8</v>
      </c>
      <c r="O198" s="34">
        <f ca="1" t="shared" si="53"/>
        <v>23795.2</v>
      </c>
      <c r="P198" s="34" t="s">
        <v>21</v>
      </c>
    </row>
    <row r="199" s="31" customFormat="1" ht="28" customHeight="1" spans="1:16">
      <c r="A199" s="34">
        <f t="shared" si="54"/>
        <v>197</v>
      </c>
      <c r="B199" s="34" t="s">
        <v>786</v>
      </c>
      <c r="C199" s="34">
        <v>4</v>
      </c>
      <c r="D199" s="34">
        <v>0</v>
      </c>
      <c r="E199" s="34" t="s">
        <v>787</v>
      </c>
      <c r="F199" s="34" t="s">
        <v>788</v>
      </c>
      <c r="G199" s="34" t="s">
        <v>789</v>
      </c>
      <c r="H199" s="34">
        <f ca="1">SUMIF(申请单位部分员工花名册!D:H,B:B,申请单位部分员工花名册!H:H)</f>
        <v>9598.08</v>
      </c>
      <c r="I199" s="34">
        <f ca="1">SUMIF(申请单位部分员工花名册!D:I,B:B,申请单位部分员工花名册!I:I)</f>
        <v>4079.16</v>
      </c>
      <c r="J199" s="34">
        <v>0</v>
      </c>
      <c r="K199" s="34">
        <f ca="1" t="shared" si="50"/>
        <v>13677.24</v>
      </c>
      <c r="L199" s="34">
        <f ca="1" t="shared" si="51"/>
        <v>13677.24</v>
      </c>
      <c r="M199" s="34">
        <f ca="1">SUMIF(申请个人部分高校生花名册!D:L,B:B,申请个人部分高校生花名册!L:L)</f>
        <v>0</v>
      </c>
      <c r="N199" s="34">
        <f ca="1" t="shared" si="52"/>
        <v>0</v>
      </c>
      <c r="O199" s="34">
        <f ca="1" t="shared" si="53"/>
        <v>13677.24</v>
      </c>
      <c r="P199" s="34" t="s">
        <v>21</v>
      </c>
    </row>
    <row r="200" s="31" customFormat="1" ht="28" customHeight="1" spans="1:16">
      <c r="A200" s="34">
        <f t="shared" si="54"/>
        <v>198</v>
      </c>
      <c r="B200" s="34" t="s">
        <v>790</v>
      </c>
      <c r="C200" s="34">
        <v>4</v>
      </c>
      <c r="D200" s="34">
        <v>0</v>
      </c>
      <c r="E200" s="34" t="s">
        <v>791</v>
      </c>
      <c r="F200" s="34" t="s">
        <v>792</v>
      </c>
      <c r="G200" s="34" t="s">
        <v>793</v>
      </c>
      <c r="H200" s="34">
        <f ca="1">SUMIF(申请单位部分员工花名册!D:H,B:B,申请单位部分员工花名册!H:H)</f>
        <v>9598.08</v>
      </c>
      <c r="I200" s="34">
        <f ca="1">SUMIF(申请单位部分员工花名册!D:I,B:B,申请单位部分员工花名册!I:I)</f>
        <v>4079.16</v>
      </c>
      <c r="J200" s="34">
        <v>0</v>
      </c>
      <c r="K200" s="34">
        <f ca="1" t="shared" si="50"/>
        <v>13677.24</v>
      </c>
      <c r="L200" s="34">
        <f ca="1" t="shared" si="51"/>
        <v>13677.24</v>
      </c>
      <c r="M200" s="34">
        <f ca="1">SUMIF(申请个人部分高校生花名册!D:L,B:B,申请个人部分高校生花名册!L:L)</f>
        <v>0</v>
      </c>
      <c r="N200" s="34">
        <f ca="1" t="shared" si="52"/>
        <v>0</v>
      </c>
      <c r="O200" s="34">
        <f ca="1" t="shared" si="53"/>
        <v>13677.24</v>
      </c>
      <c r="P200" s="34" t="s">
        <v>21</v>
      </c>
    </row>
    <row r="201" s="31" customFormat="1" ht="28" customHeight="1" spans="1:16">
      <c r="A201" s="34">
        <f t="shared" si="54"/>
        <v>199</v>
      </c>
      <c r="B201" s="34" t="s">
        <v>794</v>
      </c>
      <c r="C201" s="34">
        <v>2</v>
      </c>
      <c r="D201" s="34">
        <v>1</v>
      </c>
      <c r="E201" s="34" t="s">
        <v>795</v>
      </c>
      <c r="F201" s="34" t="s">
        <v>796</v>
      </c>
      <c r="G201" s="34" t="s">
        <v>797</v>
      </c>
      <c r="H201" s="34">
        <f ca="1">SUMIF(申请单位部分员工花名册!D:H,B:B,申请单位部分员工花名册!H:H)</f>
        <v>4799.04</v>
      </c>
      <c r="I201" s="34">
        <f ca="1">SUMIF(申请单位部分员工花名册!D:I,B:B,申请单位部分员工花名册!I:I)</f>
        <v>2039.58</v>
      </c>
      <c r="J201" s="34">
        <v>0</v>
      </c>
      <c r="K201" s="34">
        <f ca="1" t="shared" si="50"/>
        <v>6838.62</v>
      </c>
      <c r="L201" s="34">
        <f ca="1" t="shared" si="51"/>
        <v>6838.62</v>
      </c>
      <c r="M201" s="34">
        <f ca="1">SUMIF(申请个人部分高校生花名册!D:L,B:B,申请个人部分高校生花名册!L:L)</f>
        <v>1499.7</v>
      </c>
      <c r="N201" s="34">
        <f ca="1" t="shared" si="52"/>
        <v>1499.7</v>
      </c>
      <c r="O201" s="34">
        <f ca="1" t="shared" si="53"/>
        <v>8338.32</v>
      </c>
      <c r="P201" s="34" t="s">
        <v>21</v>
      </c>
    </row>
    <row r="202" s="31" customFormat="1" ht="28" customHeight="1" spans="1:16">
      <c r="A202" s="34">
        <f t="shared" si="54"/>
        <v>200</v>
      </c>
      <c r="B202" s="34" t="s">
        <v>798</v>
      </c>
      <c r="C202" s="34">
        <v>4</v>
      </c>
      <c r="D202" s="34">
        <v>0</v>
      </c>
      <c r="E202" s="34" t="s">
        <v>799</v>
      </c>
      <c r="F202" s="34" t="s">
        <v>800</v>
      </c>
      <c r="G202" s="34" t="s">
        <v>801</v>
      </c>
      <c r="H202" s="34">
        <f ca="1">SUMIF(申请单位部分员工花名册!D:H,B:B,申请单位部分员工花名册!H:H)</f>
        <v>9598.56</v>
      </c>
      <c r="I202" s="34">
        <f ca="1">SUMIF(申请单位部分员工花名册!D:I,B:B,申请单位部分员工花名册!I:I)</f>
        <v>4079.37</v>
      </c>
      <c r="J202" s="34">
        <v>0</v>
      </c>
      <c r="K202" s="34">
        <f ca="1" t="shared" si="50"/>
        <v>13677.93</v>
      </c>
      <c r="L202" s="34">
        <f ca="1" t="shared" si="51"/>
        <v>13677.93</v>
      </c>
      <c r="M202" s="34">
        <f ca="1">SUMIF(申请个人部分高校生花名册!D:L,B:B,申请个人部分高校生花名册!L:L)</f>
        <v>0</v>
      </c>
      <c r="N202" s="34">
        <f ca="1" t="shared" si="52"/>
        <v>0</v>
      </c>
      <c r="O202" s="34">
        <f ca="1" t="shared" si="53"/>
        <v>13677.93</v>
      </c>
      <c r="P202" s="34" t="s">
        <v>21</v>
      </c>
    </row>
    <row r="203" s="31" customFormat="1" ht="28" customHeight="1" spans="1:16">
      <c r="A203" s="34">
        <f t="shared" si="54"/>
        <v>201</v>
      </c>
      <c r="B203" s="34" t="s">
        <v>802</v>
      </c>
      <c r="C203" s="34">
        <v>20</v>
      </c>
      <c r="D203" s="34">
        <v>3</v>
      </c>
      <c r="E203" s="34" t="s">
        <v>803</v>
      </c>
      <c r="F203" s="34" t="s">
        <v>804</v>
      </c>
      <c r="G203" s="34" t="s">
        <v>801</v>
      </c>
      <c r="H203" s="34">
        <f ca="1">SUMIF(申请单位部分员工花名册!D:H,B:B,申请单位部分员工花名册!H:H)</f>
        <v>43991.2</v>
      </c>
      <c r="I203" s="34">
        <f ca="1">SUMIF(申请单位部分员工花名册!D:I,B:B,申请单位部分员工花名册!I:I)</f>
        <v>18696.15</v>
      </c>
      <c r="J203" s="34">
        <v>0</v>
      </c>
      <c r="K203" s="34">
        <f ca="1" t="shared" si="50"/>
        <v>62687.35</v>
      </c>
      <c r="L203" s="34">
        <f ca="1" t="shared" si="51"/>
        <v>62687.35</v>
      </c>
      <c r="M203" s="34">
        <f ca="1">SUMIF(申请个人部分高校生花名册!D:L,B:B,申请个人部分高校生花名册!L:L)</f>
        <v>3999.2</v>
      </c>
      <c r="N203" s="34">
        <f ca="1" t="shared" si="52"/>
        <v>3999.2</v>
      </c>
      <c r="O203" s="34">
        <f ca="1" t="shared" si="53"/>
        <v>66686.55</v>
      </c>
      <c r="P203" s="34" t="s">
        <v>21</v>
      </c>
    </row>
    <row r="204" s="31" customFormat="1" ht="28" customHeight="1" spans="1:16">
      <c r="A204" s="34">
        <f t="shared" ref="A204:A213" si="55">ROW()-2</f>
        <v>202</v>
      </c>
      <c r="B204" s="34" t="s">
        <v>805</v>
      </c>
      <c r="C204" s="34">
        <v>2</v>
      </c>
      <c r="D204" s="34">
        <v>1</v>
      </c>
      <c r="E204" s="34" t="s">
        <v>806</v>
      </c>
      <c r="F204" s="34" t="s">
        <v>807</v>
      </c>
      <c r="G204" s="34" t="s">
        <v>808</v>
      </c>
      <c r="H204" s="34">
        <f ca="1">SUMIF(申请单位部分员工花名册!D:H,B:B,申请单位部分员工花名册!H:H)</f>
        <v>4799.04</v>
      </c>
      <c r="I204" s="34">
        <f ca="1">SUMIF(申请单位部分员工花名册!D:I,B:B,申请单位部分员工花名册!I:I)</f>
        <v>2039.58</v>
      </c>
      <c r="J204" s="34">
        <v>0</v>
      </c>
      <c r="K204" s="34">
        <f ca="1" t="shared" si="50"/>
        <v>6838.62</v>
      </c>
      <c r="L204" s="34">
        <f ca="1" t="shared" si="51"/>
        <v>6838.62</v>
      </c>
      <c r="M204" s="34">
        <f ca="1">SUMIF(申请个人部分高校生花名册!D:L,B:B,申请个人部分高校生花名册!L:L)</f>
        <v>1499.7</v>
      </c>
      <c r="N204" s="34">
        <f ca="1" t="shared" si="52"/>
        <v>1499.7</v>
      </c>
      <c r="O204" s="34">
        <f ca="1" t="shared" si="53"/>
        <v>8338.32</v>
      </c>
      <c r="P204" s="34" t="s">
        <v>21</v>
      </c>
    </row>
    <row r="205" s="31" customFormat="1" ht="28" customHeight="1" spans="1:16">
      <c r="A205" s="34">
        <f t="shared" si="55"/>
        <v>203</v>
      </c>
      <c r="B205" s="34" t="s">
        <v>809</v>
      </c>
      <c r="C205" s="34">
        <v>19</v>
      </c>
      <c r="D205" s="34">
        <v>0</v>
      </c>
      <c r="E205" s="34" t="s">
        <v>810</v>
      </c>
      <c r="F205" s="34" t="s">
        <v>811</v>
      </c>
      <c r="G205" s="34" t="s">
        <v>812</v>
      </c>
      <c r="H205" s="34">
        <f ca="1">SUMIF(申请单位部分员工花名册!D:H,B:B,申请单位部分员工花名册!H:H)</f>
        <v>47560.8</v>
      </c>
      <c r="I205" s="34">
        <f ca="1">SUMIF(申请单位部分员工花名册!D:I,B:B,申请单位部分员工花名册!I:I)</f>
        <v>20213.25</v>
      </c>
      <c r="J205" s="34">
        <v>0</v>
      </c>
      <c r="K205" s="34">
        <f ca="1" t="shared" si="50"/>
        <v>67774.05</v>
      </c>
      <c r="L205" s="34">
        <f ca="1" t="shared" si="51"/>
        <v>67774.05</v>
      </c>
      <c r="M205" s="34">
        <f ca="1">SUMIF(申请个人部分高校生花名册!D:L,B:B,申请个人部分高校生花名册!L:L)</f>
        <v>0</v>
      </c>
      <c r="N205" s="34">
        <f ca="1" t="shared" si="52"/>
        <v>0</v>
      </c>
      <c r="O205" s="34">
        <f ca="1" t="shared" si="53"/>
        <v>67774.05</v>
      </c>
      <c r="P205" s="34" t="s">
        <v>21</v>
      </c>
    </row>
    <row r="206" s="31" customFormat="1" ht="28" customHeight="1" spans="1:16">
      <c r="A206" s="34">
        <f t="shared" si="55"/>
        <v>204</v>
      </c>
      <c r="B206" s="34" t="s">
        <v>813</v>
      </c>
      <c r="C206" s="34">
        <v>26</v>
      </c>
      <c r="D206" s="34">
        <v>0</v>
      </c>
      <c r="E206" s="34" t="s">
        <v>349</v>
      </c>
      <c r="F206" s="34" t="s">
        <v>814</v>
      </c>
      <c r="G206" s="34" t="s">
        <v>815</v>
      </c>
      <c r="H206" s="34">
        <f ca="1">SUMIF(申请单位部分员工花名册!D:H,B:B,申请单位部分员工花名册!H:H)</f>
        <v>60787.84</v>
      </c>
      <c r="I206" s="34">
        <f ca="1">SUMIF(申请单位部分员工花名册!D:I,B:B,申请单位部分员工花名册!I:I)</f>
        <v>25834.68</v>
      </c>
      <c r="J206" s="34">
        <v>0</v>
      </c>
      <c r="K206" s="34">
        <f ca="1" t="shared" si="50"/>
        <v>86622.52</v>
      </c>
      <c r="L206" s="34">
        <f ca="1" t="shared" si="51"/>
        <v>86622.52</v>
      </c>
      <c r="M206" s="34">
        <f ca="1">SUMIF(申请个人部分高校生花名册!D:L,B:B,申请个人部分高校生花名册!L:L)</f>
        <v>0</v>
      </c>
      <c r="N206" s="34">
        <f ca="1" t="shared" si="52"/>
        <v>0</v>
      </c>
      <c r="O206" s="34">
        <f ca="1" t="shared" si="53"/>
        <v>86622.52</v>
      </c>
      <c r="P206" s="34" t="s">
        <v>21</v>
      </c>
    </row>
    <row r="207" s="31" customFormat="1" ht="28" customHeight="1" spans="1:16">
      <c r="A207" s="34">
        <f t="shared" si="55"/>
        <v>205</v>
      </c>
      <c r="B207" s="34" t="s">
        <v>816</v>
      </c>
      <c r="C207" s="34">
        <v>6</v>
      </c>
      <c r="D207" s="34">
        <v>0</v>
      </c>
      <c r="E207" s="34" t="s">
        <v>817</v>
      </c>
      <c r="F207" s="34" t="s">
        <v>818</v>
      </c>
      <c r="G207" s="34" t="s">
        <v>819</v>
      </c>
      <c r="H207" s="34">
        <f ca="1">SUMIF(申请单位部分员工花名册!D:H,B:B,申请单位部分员工花名册!H:H)</f>
        <v>9598.08</v>
      </c>
      <c r="I207" s="34">
        <f ca="1">SUMIF(申请单位部分员工花名册!D:I,B:B,申请单位部分员工花名册!I:I)</f>
        <v>4079.16</v>
      </c>
      <c r="J207" s="34">
        <v>0</v>
      </c>
      <c r="K207" s="34">
        <f ca="1" t="shared" si="50"/>
        <v>13677.24</v>
      </c>
      <c r="L207" s="34">
        <f ca="1" t="shared" si="51"/>
        <v>13677.24</v>
      </c>
      <c r="M207" s="34">
        <f ca="1">SUMIF(申请个人部分高校生花名册!D:L,B:B,申请个人部分高校生花名册!L:L)</f>
        <v>0</v>
      </c>
      <c r="N207" s="34">
        <f ca="1" t="shared" si="52"/>
        <v>0</v>
      </c>
      <c r="O207" s="34">
        <f ca="1" t="shared" si="53"/>
        <v>13677.24</v>
      </c>
      <c r="P207" s="34" t="s">
        <v>21</v>
      </c>
    </row>
    <row r="208" s="31" customFormat="1" ht="28" customHeight="1" spans="1:16">
      <c r="A208" s="34">
        <f t="shared" si="55"/>
        <v>206</v>
      </c>
      <c r="B208" s="34" t="s">
        <v>820</v>
      </c>
      <c r="C208" s="34">
        <v>1</v>
      </c>
      <c r="D208" s="34">
        <v>0</v>
      </c>
      <c r="E208" s="34" t="s">
        <v>821</v>
      </c>
      <c r="F208" s="34" t="s">
        <v>822</v>
      </c>
      <c r="G208" s="34" t="s">
        <v>823</v>
      </c>
      <c r="H208" s="34">
        <f ca="1">SUMIF(申请单位部分员工花名册!D:H,B:B,申请单位部分员工花名册!H:H)</f>
        <v>2399.52</v>
      </c>
      <c r="I208" s="34">
        <f ca="1">SUMIF(申请单位部分员工花名册!D:I,B:B,申请单位部分员工花名册!I:I)</f>
        <v>1019.79</v>
      </c>
      <c r="J208" s="34">
        <v>0</v>
      </c>
      <c r="K208" s="34">
        <f ca="1" t="shared" si="50"/>
        <v>3419.31</v>
      </c>
      <c r="L208" s="34">
        <f ca="1" t="shared" si="51"/>
        <v>3419.31</v>
      </c>
      <c r="M208" s="34">
        <f ca="1">SUMIF(申请个人部分高校生花名册!D:L,B:B,申请个人部分高校生花名册!L:L)</f>
        <v>0</v>
      </c>
      <c r="N208" s="34">
        <f ca="1" t="shared" si="52"/>
        <v>0</v>
      </c>
      <c r="O208" s="34">
        <f ca="1" t="shared" si="53"/>
        <v>3419.31</v>
      </c>
      <c r="P208" s="34" t="s">
        <v>21</v>
      </c>
    </row>
    <row r="209" s="31" customFormat="1" ht="28" customHeight="1" spans="1:16">
      <c r="A209" s="34">
        <f t="shared" si="55"/>
        <v>207</v>
      </c>
      <c r="B209" s="34" t="s">
        <v>824</v>
      </c>
      <c r="C209" s="34">
        <v>3</v>
      </c>
      <c r="D209" s="34">
        <v>0</v>
      </c>
      <c r="E209" s="34" t="s">
        <v>59</v>
      </c>
      <c r="F209" s="34" t="s">
        <v>825</v>
      </c>
      <c r="G209" s="34" t="s">
        <v>826</v>
      </c>
      <c r="H209" s="34">
        <f ca="1">SUMIF(申请单位部分员工花名册!D:H,B:B,申请单位部分员工花名册!H:H)</f>
        <v>7198.56</v>
      </c>
      <c r="I209" s="34">
        <f ca="1">SUMIF(申请单位部分员工花名册!D:I,B:B,申请单位部分员工花名册!I:I)</f>
        <v>3059.37</v>
      </c>
      <c r="J209" s="34">
        <v>0</v>
      </c>
      <c r="K209" s="34">
        <f ca="1" t="shared" si="50"/>
        <v>10257.93</v>
      </c>
      <c r="L209" s="34">
        <f ca="1" t="shared" si="51"/>
        <v>10257.93</v>
      </c>
      <c r="M209" s="34">
        <f ca="1">SUMIF(申请个人部分高校生花名册!D:L,B:B,申请个人部分高校生花名册!L:L)</f>
        <v>0</v>
      </c>
      <c r="N209" s="34">
        <f ca="1" t="shared" si="52"/>
        <v>0</v>
      </c>
      <c r="O209" s="34">
        <f ca="1" t="shared" si="53"/>
        <v>10257.93</v>
      </c>
      <c r="P209" s="34" t="s">
        <v>21</v>
      </c>
    </row>
    <row r="210" s="31" customFormat="1" ht="28" customHeight="1" spans="1:16">
      <c r="A210" s="34">
        <f t="shared" si="55"/>
        <v>208</v>
      </c>
      <c r="B210" s="34" t="s">
        <v>827</v>
      </c>
      <c r="C210" s="34">
        <v>4</v>
      </c>
      <c r="D210" s="34">
        <v>0</v>
      </c>
      <c r="E210" s="34" t="s">
        <v>828</v>
      </c>
      <c r="F210" s="34" t="s">
        <v>829</v>
      </c>
      <c r="G210" s="34" t="s">
        <v>830</v>
      </c>
      <c r="H210" s="34">
        <f ca="1">SUMIF(申请单位部分员工花名册!D:H,B:B,申请单位部分员工花名册!H:H)</f>
        <v>3199.36</v>
      </c>
      <c r="I210" s="34">
        <f ca="1">SUMIF(申请单位部分员工花名册!D:I,B:B,申请单位部分员工花名册!I:I)</f>
        <v>1359.72</v>
      </c>
      <c r="J210" s="34">
        <v>0</v>
      </c>
      <c r="K210" s="34">
        <f ca="1" t="shared" si="50"/>
        <v>4559.08</v>
      </c>
      <c r="L210" s="34">
        <f ca="1" t="shared" si="51"/>
        <v>4559.08</v>
      </c>
      <c r="M210" s="34">
        <f ca="1">SUMIF(申请个人部分高校生花名册!D:L,B:B,申请个人部分高校生花名册!L:L)</f>
        <v>0</v>
      </c>
      <c r="N210" s="34">
        <f ca="1" t="shared" si="52"/>
        <v>0</v>
      </c>
      <c r="O210" s="34">
        <f ca="1" t="shared" si="53"/>
        <v>4559.08</v>
      </c>
      <c r="P210" s="36" t="s">
        <v>21</v>
      </c>
    </row>
    <row r="211" s="31" customFormat="1" ht="28" customHeight="1" spans="1:16">
      <c r="A211" s="34">
        <f t="shared" si="55"/>
        <v>209</v>
      </c>
      <c r="B211" s="34" t="s">
        <v>831</v>
      </c>
      <c r="C211" s="34">
        <v>4</v>
      </c>
      <c r="D211" s="34">
        <v>0</v>
      </c>
      <c r="E211" s="34" t="s">
        <v>832</v>
      </c>
      <c r="F211" s="34" t="s">
        <v>833</v>
      </c>
      <c r="G211" s="34" t="s">
        <v>834</v>
      </c>
      <c r="H211" s="34">
        <f ca="1">SUMIF(申请单位部分员工花名册!D:H,B:B,申请单位部分员工花名册!H:H)</f>
        <v>7998.4</v>
      </c>
      <c r="I211" s="34">
        <f ca="1">SUMIF(申请单位部分员工花名册!D:I,B:B,申请单位部分员工花名册!I:I)</f>
        <v>3399.3</v>
      </c>
      <c r="J211" s="34">
        <v>0</v>
      </c>
      <c r="K211" s="34">
        <f ca="1" t="shared" si="50"/>
        <v>11397.7</v>
      </c>
      <c r="L211" s="34">
        <f ca="1" t="shared" si="51"/>
        <v>11397.7</v>
      </c>
      <c r="M211" s="34">
        <f ca="1">SUMIF(申请个人部分高校生花名册!D:L,B:B,申请个人部分高校生花名册!L:L)</f>
        <v>0</v>
      </c>
      <c r="N211" s="34">
        <f ca="1" t="shared" si="52"/>
        <v>0</v>
      </c>
      <c r="O211" s="34">
        <f ca="1" t="shared" si="53"/>
        <v>11397.7</v>
      </c>
      <c r="P211" s="34" t="s">
        <v>21</v>
      </c>
    </row>
    <row r="212" s="31" customFormat="1" ht="28" customHeight="1" spans="1:16">
      <c r="A212" s="34">
        <f t="shared" si="55"/>
        <v>210</v>
      </c>
      <c r="B212" s="34" t="s">
        <v>835</v>
      </c>
      <c r="C212" s="34">
        <v>1</v>
      </c>
      <c r="D212" s="34">
        <v>0</v>
      </c>
      <c r="E212" s="34" t="s">
        <v>836</v>
      </c>
      <c r="F212" s="34" t="s">
        <v>837</v>
      </c>
      <c r="G212" s="34" t="s">
        <v>838</v>
      </c>
      <c r="H212" s="34">
        <f ca="1">SUMIF(申请单位部分员工花名册!D:H,B:B,申请单位部分员工花名册!H:H)</f>
        <v>2399.52</v>
      </c>
      <c r="I212" s="34">
        <f ca="1">SUMIF(申请单位部分员工花名册!D:I,B:B,申请单位部分员工花名册!I:I)</f>
        <v>1019.79</v>
      </c>
      <c r="J212" s="34">
        <v>0</v>
      </c>
      <c r="K212" s="34">
        <f ca="1" t="shared" si="50"/>
        <v>3419.31</v>
      </c>
      <c r="L212" s="34">
        <f ca="1" t="shared" si="51"/>
        <v>3419.31</v>
      </c>
      <c r="M212" s="34">
        <f ca="1">SUMIF(申请个人部分高校生花名册!D:L,B:B,申请个人部分高校生花名册!L:L)</f>
        <v>0</v>
      </c>
      <c r="N212" s="34">
        <f ca="1" t="shared" si="52"/>
        <v>0</v>
      </c>
      <c r="O212" s="34">
        <f ca="1" t="shared" si="53"/>
        <v>3419.31</v>
      </c>
      <c r="P212" s="34" t="s">
        <v>21</v>
      </c>
    </row>
    <row r="213" s="31" customFormat="1" ht="28" customHeight="1" spans="1:16">
      <c r="A213" s="34">
        <f t="shared" si="55"/>
        <v>211</v>
      </c>
      <c r="B213" s="34" t="s">
        <v>839</v>
      </c>
      <c r="C213" s="34">
        <v>2</v>
      </c>
      <c r="D213" s="34">
        <v>0</v>
      </c>
      <c r="E213" s="34" t="s">
        <v>840</v>
      </c>
      <c r="F213" s="34" t="s">
        <v>841</v>
      </c>
      <c r="G213" s="34" t="s">
        <v>842</v>
      </c>
      <c r="H213" s="34">
        <f ca="1">SUMIF(申请单位部分员工花名册!D:H,B:B,申请单位部分员工花名册!H:H)</f>
        <v>4799.04</v>
      </c>
      <c r="I213" s="34">
        <f ca="1">SUMIF(申请单位部分员工花名册!D:I,B:B,申请单位部分员工花名册!I:I)</f>
        <v>2039.58</v>
      </c>
      <c r="J213" s="34">
        <v>0</v>
      </c>
      <c r="K213" s="34">
        <f ca="1" t="shared" si="50"/>
        <v>6838.62</v>
      </c>
      <c r="L213" s="34">
        <f ca="1" t="shared" si="51"/>
        <v>6838.62</v>
      </c>
      <c r="M213" s="34">
        <f ca="1">SUMIF(申请个人部分高校生花名册!D:L,B:B,申请个人部分高校生花名册!L:L)</f>
        <v>0</v>
      </c>
      <c r="N213" s="34">
        <f ca="1" t="shared" si="52"/>
        <v>0</v>
      </c>
      <c r="O213" s="34">
        <f ca="1" t="shared" si="53"/>
        <v>6838.62</v>
      </c>
      <c r="P213" s="34" t="s">
        <v>21</v>
      </c>
    </row>
    <row r="214" s="31" customFormat="1" ht="28" customHeight="1" spans="1:16">
      <c r="A214" s="34">
        <f t="shared" ref="A214:A223" si="56">ROW()-2</f>
        <v>212</v>
      </c>
      <c r="B214" s="34" t="s">
        <v>843</v>
      </c>
      <c r="C214" s="34">
        <v>9</v>
      </c>
      <c r="D214" s="34">
        <v>0</v>
      </c>
      <c r="E214" s="34" t="s">
        <v>844</v>
      </c>
      <c r="F214" s="34" t="s">
        <v>845</v>
      </c>
      <c r="G214" s="34" t="s">
        <v>846</v>
      </c>
      <c r="H214" s="34">
        <f ca="1">SUMIF(申请单位部分员工花名册!D:H,B:B,申请单位部分员工花名册!H:H)</f>
        <v>21595.68</v>
      </c>
      <c r="I214" s="34">
        <f ca="1">SUMIF(申请单位部分员工花名册!D:I,B:B,申请单位部分员工花名册!I:I)</f>
        <v>9178.11</v>
      </c>
      <c r="J214" s="34">
        <v>0</v>
      </c>
      <c r="K214" s="34">
        <f ca="1" t="shared" si="50"/>
        <v>30773.79</v>
      </c>
      <c r="L214" s="34">
        <f ca="1" t="shared" si="51"/>
        <v>30773.79</v>
      </c>
      <c r="M214" s="34">
        <f ca="1">SUMIF(申请个人部分高校生花名册!D:L,B:B,申请个人部分高校生花名册!L:L)</f>
        <v>0</v>
      </c>
      <c r="N214" s="34">
        <f ca="1" t="shared" si="52"/>
        <v>0</v>
      </c>
      <c r="O214" s="34">
        <f ca="1" t="shared" si="53"/>
        <v>30773.79</v>
      </c>
      <c r="P214" s="34" t="s">
        <v>21</v>
      </c>
    </row>
    <row r="215" s="31" customFormat="1" ht="28" customHeight="1" spans="1:16">
      <c r="A215" s="34">
        <f t="shared" si="56"/>
        <v>213</v>
      </c>
      <c r="B215" s="34" t="s">
        <v>847</v>
      </c>
      <c r="C215" s="34">
        <v>2</v>
      </c>
      <c r="D215" s="34">
        <v>0</v>
      </c>
      <c r="E215" s="34" t="s">
        <v>848</v>
      </c>
      <c r="F215" s="34" t="s">
        <v>346</v>
      </c>
      <c r="G215" s="34" t="s">
        <v>849</v>
      </c>
      <c r="H215" s="34">
        <f ca="1">SUMIF(申请单位部分员工花名册!D:H,B:B,申请单位部分员工花名册!H:H)</f>
        <v>2399.52</v>
      </c>
      <c r="I215" s="34">
        <f ca="1">SUMIF(申请单位部分员工花名册!D:I,B:B,申请单位部分员工花名册!I:I)</f>
        <v>1019.79</v>
      </c>
      <c r="J215" s="34">
        <v>0</v>
      </c>
      <c r="K215" s="34">
        <f ca="1" t="shared" si="50"/>
        <v>3419.31</v>
      </c>
      <c r="L215" s="34">
        <f ca="1" t="shared" si="51"/>
        <v>3419.31</v>
      </c>
      <c r="M215" s="34">
        <f ca="1">SUMIF(申请个人部分高校生花名册!D:L,B:B,申请个人部分高校生花名册!L:L)</f>
        <v>0</v>
      </c>
      <c r="N215" s="34">
        <f ca="1" t="shared" si="52"/>
        <v>0</v>
      </c>
      <c r="O215" s="34">
        <f ca="1" t="shared" si="53"/>
        <v>3419.31</v>
      </c>
      <c r="P215" s="36" t="s">
        <v>21</v>
      </c>
    </row>
    <row r="216" s="31" customFormat="1" ht="28" customHeight="1" spans="1:16">
      <c r="A216" s="34">
        <f t="shared" si="56"/>
        <v>214</v>
      </c>
      <c r="B216" s="34" t="s">
        <v>850</v>
      </c>
      <c r="C216" s="34">
        <v>11</v>
      </c>
      <c r="D216" s="34">
        <v>0</v>
      </c>
      <c r="E216" s="34" t="s">
        <v>851</v>
      </c>
      <c r="F216" s="34" t="s">
        <v>852</v>
      </c>
      <c r="G216" s="34" t="s">
        <v>853</v>
      </c>
      <c r="H216" s="34">
        <f ca="1">SUMIF(申请单位部分员工花名册!D:H,B:B,申请单位部分员工花名册!H:H)</f>
        <v>23195.36</v>
      </c>
      <c r="I216" s="34">
        <f ca="1">SUMIF(申请单位部分员工花名册!D:I,B:B,申请单位部分员工花名册!I:I)</f>
        <v>9857.97</v>
      </c>
      <c r="J216" s="34">
        <v>0</v>
      </c>
      <c r="K216" s="34">
        <f ca="1" t="shared" si="50"/>
        <v>33053.33</v>
      </c>
      <c r="L216" s="34">
        <f ca="1" t="shared" si="51"/>
        <v>33053.33</v>
      </c>
      <c r="M216" s="34">
        <f ca="1">SUMIF(申请个人部分高校生花名册!D:L,B:B,申请个人部分高校生花名册!L:L)</f>
        <v>0</v>
      </c>
      <c r="N216" s="34">
        <f ca="1" t="shared" si="52"/>
        <v>0</v>
      </c>
      <c r="O216" s="34">
        <f ca="1" t="shared" si="53"/>
        <v>33053.33</v>
      </c>
      <c r="P216" s="34" t="s">
        <v>21</v>
      </c>
    </row>
    <row r="217" s="31" customFormat="1" ht="28" customHeight="1" spans="1:16">
      <c r="A217" s="34">
        <f t="shared" si="56"/>
        <v>215</v>
      </c>
      <c r="B217" s="34" t="s">
        <v>854</v>
      </c>
      <c r="C217" s="34">
        <v>11</v>
      </c>
      <c r="D217" s="34">
        <v>0</v>
      </c>
      <c r="E217" s="34" t="s">
        <v>855</v>
      </c>
      <c r="F217" s="34" t="s">
        <v>856</v>
      </c>
      <c r="G217" s="34" t="s">
        <v>857</v>
      </c>
      <c r="H217" s="34">
        <f ca="1">SUMIF(申请单位部分员工花名册!D:H,B:B,申请单位部分员工花名册!H:H)</f>
        <v>25389.12</v>
      </c>
      <c r="I217" s="34">
        <f ca="1">SUMIF(申请单位部分员工花名册!D:I,B:B,申请单位部分员工花名册!I:I)</f>
        <v>10790.37</v>
      </c>
      <c r="J217" s="34">
        <v>0</v>
      </c>
      <c r="K217" s="34">
        <f ca="1" t="shared" si="50"/>
        <v>36179.49</v>
      </c>
      <c r="L217" s="34">
        <f ca="1" t="shared" si="51"/>
        <v>36179.49</v>
      </c>
      <c r="M217" s="34">
        <f ca="1">SUMIF(申请个人部分高校生花名册!D:L,B:B,申请个人部分高校生花名册!L:L)</f>
        <v>0</v>
      </c>
      <c r="N217" s="34">
        <f ca="1" t="shared" si="52"/>
        <v>0</v>
      </c>
      <c r="O217" s="34">
        <f ca="1" t="shared" ref="O217:O275" si="57">L217+N217</f>
        <v>36179.49</v>
      </c>
      <c r="P217" s="34" t="s">
        <v>21</v>
      </c>
    </row>
    <row r="218" s="31" customFormat="1" ht="28" customHeight="1" spans="1:16">
      <c r="A218" s="34">
        <f t="shared" si="56"/>
        <v>216</v>
      </c>
      <c r="B218" s="34" t="s">
        <v>858</v>
      </c>
      <c r="C218" s="34">
        <v>1</v>
      </c>
      <c r="D218" s="34">
        <v>0</v>
      </c>
      <c r="E218" s="34" t="s">
        <v>859</v>
      </c>
      <c r="F218" s="34" t="s">
        <v>860</v>
      </c>
      <c r="G218" s="34" t="s">
        <v>861</v>
      </c>
      <c r="H218" s="34">
        <f ca="1">SUMIF(申请单位部分员工花名册!D:H,B:B,申请单位部分员工花名册!H:H)</f>
        <v>2400</v>
      </c>
      <c r="I218" s="34">
        <f ca="1">SUMIF(申请单位部分员工花名册!D:I,B:B,申请单位部分员工花名册!I:I)</f>
        <v>1020</v>
      </c>
      <c r="J218" s="34">
        <v>0</v>
      </c>
      <c r="K218" s="34">
        <f ca="1" t="shared" si="50"/>
        <v>3420</v>
      </c>
      <c r="L218" s="34">
        <f ca="1" t="shared" si="51"/>
        <v>3420</v>
      </c>
      <c r="M218" s="34">
        <f ca="1">SUMIF(申请个人部分高校生花名册!D:L,B:B,申请个人部分高校生花名册!L:L)</f>
        <v>0</v>
      </c>
      <c r="N218" s="34">
        <f ca="1" t="shared" si="52"/>
        <v>0</v>
      </c>
      <c r="O218" s="34">
        <f ca="1" t="shared" si="57"/>
        <v>3420</v>
      </c>
      <c r="P218" s="34" t="s">
        <v>21</v>
      </c>
    </row>
    <row r="219" s="31" customFormat="1" ht="28" customHeight="1" spans="1:16">
      <c r="A219" s="34">
        <f t="shared" si="56"/>
        <v>217</v>
      </c>
      <c r="B219" s="34" t="s">
        <v>862</v>
      </c>
      <c r="C219" s="34">
        <v>1</v>
      </c>
      <c r="D219" s="34">
        <v>0</v>
      </c>
      <c r="E219" s="34" t="s">
        <v>863</v>
      </c>
      <c r="F219" s="34" t="s">
        <v>864</v>
      </c>
      <c r="G219" s="34" t="s">
        <v>865</v>
      </c>
      <c r="H219" s="34">
        <f ca="1">SUMIF(申请单位部分员工花名册!D:H,B:B,申请单位部分员工花名册!H:H)</f>
        <v>2399.52</v>
      </c>
      <c r="I219" s="34">
        <f ca="1">SUMIF(申请单位部分员工花名册!D:I,B:B,申请单位部分员工花名册!I:I)</f>
        <v>1019.79</v>
      </c>
      <c r="J219" s="34">
        <v>0</v>
      </c>
      <c r="K219" s="34">
        <f ca="1" t="shared" ref="K219:K275" si="58">H219+I219</f>
        <v>3419.31</v>
      </c>
      <c r="L219" s="34">
        <f ca="1" t="shared" ref="L219:L275" si="59">K219</f>
        <v>3419.31</v>
      </c>
      <c r="M219" s="34">
        <f ca="1">SUMIF(申请个人部分高校生花名册!D:L,B:B,申请个人部分高校生花名册!L:L)</f>
        <v>0</v>
      </c>
      <c r="N219" s="34">
        <f ca="1" t="shared" ref="N219:N275" si="60">M219</f>
        <v>0</v>
      </c>
      <c r="O219" s="34">
        <f ca="1" t="shared" si="57"/>
        <v>3419.31</v>
      </c>
      <c r="P219" s="34" t="s">
        <v>21</v>
      </c>
    </row>
    <row r="220" s="31" customFormat="1" ht="28" customHeight="1" spans="1:16">
      <c r="A220" s="34">
        <f t="shared" si="56"/>
        <v>218</v>
      </c>
      <c r="B220" s="34" t="s">
        <v>866</v>
      </c>
      <c r="C220" s="34">
        <v>2</v>
      </c>
      <c r="D220" s="34">
        <v>0</v>
      </c>
      <c r="E220" s="34" t="s">
        <v>867</v>
      </c>
      <c r="F220" s="31" t="s">
        <v>868</v>
      </c>
      <c r="G220" s="34" t="s">
        <v>869</v>
      </c>
      <c r="H220" s="34">
        <f ca="1">SUMIF(申请单位部分员工花名册!D:H,B:B,申请单位部分员工花名册!H:H)</f>
        <v>4799.04</v>
      </c>
      <c r="I220" s="34">
        <f ca="1">SUMIF(申请单位部分员工花名册!D:I,B:B,申请单位部分员工花名册!I:I)</f>
        <v>2039.58</v>
      </c>
      <c r="J220" s="34">
        <v>0</v>
      </c>
      <c r="K220" s="34">
        <f ca="1" t="shared" si="58"/>
        <v>6838.62</v>
      </c>
      <c r="L220" s="34">
        <f ca="1" t="shared" si="59"/>
        <v>6838.62</v>
      </c>
      <c r="M220" s="34">
        <f ca="1">SUMIF(申请个人部分高校生花名册!D:L,B:B,申请个人部分高校生花名册!L:L)</f>
        <v>0</v>
      </c>
      <c r="N220" s="34">
        <f ca="1" t="shared" si="60"/>
        <v>0</v>
      </c>
      <c r="O220" s="34">
        <f ca="1" t="shared" si="57"/>
        <v>6838.62</v>
      </c>
      <c r="P220" s="34" t="s">
        <v>21</v>
      </c>
    </row>
    <row r="221" s="31" customFormat="1" ht="28" customHeight="1" spans="1:16">
      <c r="A221" s="34">
        <f t="shared" si="56"/>
        <v>219</v>
      </c>
      <c r="B221" s="34" t="s">
        <v>870</v>
      </c>
      <c r="C221" s="34">
        <v>1</v>
      </c>
      <c r="D221" s="34">
        <v>0</v>
      </c>
      <c r="E221" s="34" t="s">
        <v>871</v>
      </c>
      <c r="F221" s="34" t="s">
        <v>872</v>
      </c>
      <c r="G221" s="34" t="s">
        <v>873</v>
      </c>
      <c r="H221" s="34">
        <f ca="1">SUMIF(申请单位部分员工花名册!D:H,B:B,申请单位部分员工花名册!H:H)</f>
        <v>2399.52</v>
      </c>
      <c r="I221" s="34">
        <f ca="1">SUMIF(申请单位部分员工花名册!D:I,B:B,申请单位部分员工花名册!I:I)</f>
        <v>1019.79</v>
      </c>
      <c r="J221" s="34">
        <v>0</v>
      </c>
      <c r="K221" s="34">
        <f ca="1" t="shared" si="58"/>
        <v>3419.31</v>
      </c>
      <c r="L221" s="34">
        <f ca="1" t="shared" si="59"/>
        <v>3419.31</v>
      </c>
      <c r="M221" s="34">
        <f ca="1">SUMIF(申请个人部分高校生花名册!D:L,B:B,申请个人部分高校生花名册!L:L)</f>
        <v>0</v>
      </c>
      <c r="N221" s="34">
        <f ca="1" t="shared" si="60"/>
        <v>0</v>
      </c>
      <c r="O221" s="34">
        <f ca="1" t="shared" si="57"/>
        <v>3419.31</v>
      </c>
      <c r="P221" s="34" t="s">
        <v>21</v>
      </c>
    </row>
    <row r="222" s="31" customFormat="1" ht="28" customHeight="1" spans="1:16">
      <c r="A222" s="34">
        <f t="shared" si="56"/>
        <v>220</v>
      </c>
      <c r="B222" s="34" t="s">
        <v>874</v>
      </c>
      <c r="C222" s="34">
        <v>3</v>
      </c>
      <c r="D222" s="34">
        <v>0</v>
      </c>
      <c r="E222" s="34" t="s">
        <v>875</v>
      </c>
      <c r="F222" s="34" t="s">
        <v>876</v>
      </c>
      <c r="G222" s="34" t="s">
        <v>873</v>
      </c>
      <c r="H222" s="34">
        <f ca="1">SUMIF(申请单位部分员工花名册!D:H,B:B,申请单位部分员工花名册!H:H)</f>
        <v>7198.56</v>
      </c>
      <c r="I222" s="34">
        <f ca="1">SUMIF(申请单位部分员工花名册!D:I,B:B,申请单位部分员工花名册!I:I)</f>
        <v>3059.37</v>
      </c>
      <c r="J222" s="34">
        <v>0</v>
      </c>
      <c r="K222" s="34">
        <f ca="1" t="shared" si="58"/>
        <v>10257.93</v>
      </c>
      <c r="L222" s="34">
        <f ca="1" t="shared" si="59"/>
        <v>10257.93</v>
      </c>
      <c r="M222" s="34">
        <f ca="1">SUMIF(申请个人部分高校生花名册!D:L,B:B,申请个人部分高校生花名册!L:L)</f>
        <v>0</v>
      </c>
      <c r="N222" s="34">
        <f ca="1" t="shared" si="60"/>
        <v>0</v>
      </c>
      <c r="O222" s="34">
        <f ca="1" t="shared" si="57"/>
        <v>10257.93</v>
      </c>
      <c r="P222" s="34" t="s">
        <v>21</v>
      </c>
    </row>
    <row r="223" s="31" customFormat="1" ht="28" customHeight="1" spans="1:16">
      <c r="A223" s="34">
        <f t="shared" si="56"/>
        <v>221</v>
      </c>
      <c r="B223" s="34" t="s">
        <v>877</v>
      </c>
      <c r="C223" s="34">
        <v>2</v>
      </c>
      <c r="D223" s="34">
        <v>0</v>
      </c>
      <c r="E223" s="34" t="s">
        <v>878</v>
      </c>
      <c r="F223" s="34" t="s">
        <v>879</v>
      </c>
      <c r="G223" s="34" t="s">
        <v>880</v>
      </c>
      <c r="H223" s="34">
        <f ca="1">SUMIF(申请单位部分员工花名册!D:H,B:B,申请单位部分员工花名册!H:H)</f>
        <v>4799.04</v>
      </c>
      <c r="I223" s="34">
        <f ca="1">SUMIF(申请单位部分员工花名册!D:I,B:B,申请单位部分员工花名册!I:I)</f>
        <v>2039.58</v>
      </c>
      <c r="J223" s="34">
        <v>0</v>
      </c>
      <c r="K223" s="34">
        <f ca="1" t="shared" si="58"/>
        <v>6838.62</v>
      </c>
      <c r="L223" s="34">
        <f ca="1" t="shared" si="59"/>
        <v>6838.62</v>
      </c>
      <c r="M223" s="34">
        <f ca="1">SUMIF(申请个人部分高校生花名册!D:L,B:B,申请个人部分高校生花名册!L:L)</f>
        <v>0</v>
      </c>
      <c r="N223" s="34">
        <f ca="1" t="shared" si="60"/>
        <v>0</v>
      </c>
      <c r="O223" s="34">
        <f ca="1" t="shared" si="57"/>
        <v>6838.62</v>
      </c>
      <c r="P223" s="34" t="s">
        <v>21</v>
      </c>
    </row>
    <row r="224" s="31" customFormat="1" ht="28" customHeight="1" spans="1:16">
      <c r="A224" s="34">
        <f t="shared" ref="A224:A233" si="61">ROW()-2</f>
        <v>222</v>
      </c>
      <c r="B224" s="34" t="s">
        <v>881</v>
      </c>
      <c r="C224" s="34">
        <v>4</v>
      </c>
      <c r="D224" s="34">
        <v>0</v>
      </c>
      <c r="E224" s="34" t="s">
        <v>882</v>
      </c>
      <c r="F224" s="34" t="s">
        <v>883</v>
      </c>
      <c r="G224" s="34" t="s">
        <v>884</v>
      </c>
      <c r="H224" s="34">
        <f ca="1">SUMIF(申请单位部分员工花名册!D:H,B:B,申请单位部分员工花名册!H:H)</f>
        <v>7998.4</v>
      </c>
      <c r="I224" s="34">
        <f ca="1">SUMIF(申请单位部分员工花名册!D:I,B:B,申请单位部分员工花名册!I:I)</f>
        <v>3399.3</v>
      </c>
      <c r="J224" s="34">
        <v>0</v>
      </c>
      <c r="K224" s="34">
        <f ca="1" t="shared" si="58"/>
        <v>11397.7</v>
      </c>
      <c r="L224" s="34">
        <f ca="1" t="shared" si="59"/>
        <v>11397.7</v>
      </c>
      <c r="M224" s="34">
        <f ca="1">SUMIF(申请个人部分高校生花名册!D:L,B:B,申请个人部分高校生花名册!L:L)</f>
        <v>0</v>
      </c>
      <c r="N224" s="34">
        <f ca="1" t="shared" si="60"/>
        <v>0</v>
      </c>
      <c r="O224" s="34">
        <f ca="1" t="shared" si="57"/>
        <v>11397.7</v>
      </c>
      <c r="P224" s="34" t="s">
        <v>21</v>
      </c>
    </row>
    <row r="225" s="31" customFormat="1" ht="28" customHeight="1" spans="1:16">
      <c r="A225" s="34">
        <f t="shared" si="61"/>
        <v>223</v>
      </c>
      <c r="B225" s="34" t="s">
        <v>885</v>
      </c>
      <c r="C225" s="34">
        <v>2</v>
      </c>
      <c r="D225" s="34">
        <v>0</v>
      </c>
      <c r="E225" s="34" t="s">
        <v>886</v>
      </c>
      <c r="F225" s="34" t="s">
        <v>887</v>
      </c>
      <c r="G225" s="34" t="s">
        <v>888</v>
      </c>
      <c r="H225" s="34">
        <f ca="1">SUMIF(申请单位部分员工花名册!D:H,B:B,申请单位部分员工花名册!H:H)</f>
        <v>4799.04</v>
      </c>
      <c r="I225" s="34">
        <f ca="1">SUMIF(申请单位部分员工花名册!D:I,B:B,申请单位部分员工花名册!I:I)</f>
        <v>2039.58</v>
      </c>
      <c r="J225" s="34">
        <v>0</v>
      </c>
      <c r="K225" s="34">
        <f ca="1" t="shared" si="58"/>
        <v>6838.62</v>
      </c>
      <c r="L225" s="34">
        <f ca="1" t="shared" si="59"/>
        <v>6838.62</v>
      </c>
      <c r="M225" s="34">
        <f ca="1">SUMIF(申请个人部分高校生花名册!D:L,B:B,申请个人部分高校生花名册!L:L)</f>
        <v>0</v>
      </c>
      <c r="N225" s="34">
        <f ca="1" t="shared" si="60"/>
        <v>0</v>
      </c>
      <c r="O225" s="34">
        <f ca="1" t="shared" si="57"/>
        <v>6838.62</v>
      </c>
      <c r="P225" s="34" t="s">
        <v>21</v>
      </c>
    </row>
    <row r="226" s="31" customFormat="1" ht="28" customHeight="1" spans="1:16">
      <c r="A226" s="34">
        <f t="shared" si="61"/>
        <v>224</v>
      </c>
      <c r="B226" s="34" t="s">
        <v>889</v>
      </c>
      <c r="C226" s="34">
        <v>1</v>
      </c>
      <c r="D226" s="34">
        <v>0</v>
      </c>
      <c r="E226" s="34" t="s">
        <v>890</v>
      </c>
      <c r="F226" s="34" t="s">
        <v>891</v>
      </c>
      <c r="G226" s="34" t="s">
        <v>892</v>
      </c>
      <c r="H226" s="34">
        <f ca="1">SUMIF(申请单位部分员工花名册!D:H,B:B,申请单位部分员工花名册!H:H)</f>
        <v>2399.52</v>
      </c>
      <c r="I226" s="34">
        <f ca="1">SUMIF(申请单位部分员工花名册!D:I,B:B,申请单位部分员工花名册!I:I)</f>
        <v>1019.79</v>
      </c>
      <c r="J226" s="34">
        <v>0</v>
      </c>
      <c r="K226" s="34">
        <f ca="1" t="shared" si="58"/>
        <v>3419.31</v>
      </c>
      <c r="L226" s="34">
        <f ca="1" t="shared" si="59"/>
        <v>3419.31</v>
      </c>
      <c r="M226" s="34">
        <f ca="1">SUMIF(申请个人部分高校生花名册!D:L,B:B,申请个人部分高校生花名册!L:L)</f>
        <v>0</v>
      </c>
      <c r="N226" s="34">
        <f ca="1" t="shared" si="60"/>
        <v>0</v>
      </c>
      <c r="O226" s="34">
        <f ca="1" t="shared" si="57"/>
        <v>3419.31</v>
      </c>
      <c r="P226" s="34" t="s">
        <v>21</v>
      </c>
    </row>
    <row r="227" s="31" customFormat="1" ht="28" customHeight="1" spans="1:16">
      <c r="A227" s="34">
        <f t="shared" si="61"/>
        <v>225</v>
      </c>
      <c r="B227" s="34" t="s">
        <v>893</v>
      </c>
      <c r="C227" s="34">
        <v>1</v>
      </c>
      <c r="D227" s="34">
        <v>0</v>
      </c>
      <c r="E227" s="34" t="s">
        <v>894</v>
      </c>
      <c r="F227" s="34" t="s">
        <v>895</v>
      </c>
      <c r="G227" s="34" t="s">
        <v>896</v>
      </c>
      <c r="H227" s="34">
        <f ca="1">SUMIF(申请单位部分员工花名册!D:H,B:B,申请单位部分员工花名册!H:H)</f>
        <v>2399.52</v>
      </c>
      <c r="I227" s="34">
        <f ca="1">SUMIF(申请单位部分员工花名册!D:I,B:B,申请单位部分员工花名册!I:I)</f>
        <v>1019.79</v>
      </c>
      <c r="J227" s="34">
        <v>0</v>
      </c>
      <c r="K227" s="34">
        <f ca="1" t="shared" si="58"/>
        <v>3419.31</v>
      </c>
      <c r="L227" s="34">
        <f ca="1" t="shared" si="59"/>
        <v>3419.31</v>
      </c>
      <c r="M227" s="34">
        <f ca="1">SUMIF(申请个人部分高校生花名册!D:L,B:B,申请个人部分高校生花名册!L:L)</f>
        <v>0</v>
      </c>
      <c r="N227" s="34">
        <f ca="1" t="shared" si="60"/>
        <v>0</v>
      </c>
      <c r="O227" s="34">
        <f ca="1" t="shared" si="57"/>
        <v>3419.31</v>
      </c>
      <c r="P227" s="34" t="s">
        <v>21</v>
      </c>
    </row>
    <row r="228" s="31" customFormat="1" ht="28" customHeight="1" spans="1:16">
      <c r="A228" s="34">
        <f t="shared" si="61"/>
        <v>226</v>
      </c>
      <c r="B228" s="34" t="s">
        <v>897</v>
      </c>
      <c r="C228" s="34">
        <v>1</v>
      </c>
      <c r="D228" s="34">
        <v>0</v>
      </c>
      <c r="E228" s="34" t="s">
        <v>898</v>
      </c>
      <c r="F228" s="34" t="s">
        <v>899</v>
      </c>
      <c r="G228" s="34" t="s">
        <v>900</v>
      </c>
      <c r="H228" s="34">
        <f ca="1">SUMIF(申请单位部分员工花名册!D:H,B:B,申请单位部分员工花名册!H:H)</f>
        <v>2399.52</v>
      </c>
      <c r="I228" s="34">
        <f ca="1">SUMIF(申请单位部分员工花名册!D:I,B:B,申请单位部分员工花名册!I:I)</f>
        <v>1019.79</v>
      </c>
      <c r="J228" s="34">
        <v>0</v>
      </c>
      <c r="K228" s="34">
        <f ca="1" t="shared" si="58"/>
        <v>3419.31</v>
      </c>
      <c r="L228" s="34">
        <f ca="1" t="shared" si="59"/>
        <v>3419.31</v>
      </c>
      <c r="M228" s="34">
        <f ca="1">SUMIF(申请个人部分高校生花名册!D:L,B:B,申请个人部分高校生花名册!L:L)</f>
        <v>0</v>
      </c>
      <c r="N228" s="34">
        <f ca="1" t="shared" si="60"/>
        <v>0</v>
      </c>
      <c r="O228" s="34">
        <f ca="1" t="shared" si="57"/>
        <v>3419.31</v>
      </c>
      <c r="P228" s="34" t="s">
        <v>21</v>
      </c>
    </row>
    <row r="229" s="31" customFormat="1" ht="28" customHeight="1" spans="1:16">
      <c r="A229" s="34">
        <f t="shared" si="61"/>
        <v>227</v>
      </c>
      <c r="B229" s="34" t="s">
        <v>901</v>
      </c>
      <c r="C229" s="34">
        <v>1</v>
      </c>
      <c r="D229" s="34">
        <v>0</v>
      </c>
      <c r="E229" s="34" t="s">
        <v>902</v>
      </c>
      <c r="F229" s="34" t="s">
        <v>903</v>
      </c>
      <c r="G229" s="34" t="s">
        <v>904</v>
      </c>
      <c r="H229" s="34">
        <f ca="1">SUMIF(申请单位部分员工花名册!D:H,B:B,申请单位部分员工花名册!H:H)</f>
        <v>2399.52</v>
      </c>
      <c r="I229" s="34">
        <f ca="1">SUMIF(申请单位部分员工花名册!D:I,B:B,申请单位部分员工花名册!I:I)</f>
        <v>1019.79</v>
      </c>
      <c r="J229" s="34">
        <v>0</v>
      </c>
      <c r="K229" s="34">
        <f ca="1" t="shared" si="58"/>
        <v>3419.31</v>
      </c>
      <c r="L229" s="34">
        <f ca="1" t="shared" si="59"/>
        <v>3419.31</v>
      </c>
      <c r="M229" s="34">
        <f ca="1">SUMIF(申请个人部分高校生花名册!D:L,B:B,申请个人部分高校生花名册!L:L)</f>
        <v>0</v>
      </c>
      <c r="N229" s="34">
        <f ca="1" t="shared" si="60"/>
        <v>0</v>
      </c>
      <c r="O229" s="34">
        <f ca="1" t="shared" si="57"/>
        <v>3419.31</v>
      </c>
      <c r="P229" s="34" t="s">
        <v>21</v>
      </c>
    </row>
    <row r="230" s="31" customFormat="1" ht="28" customHeight="1" spans="1:16">
      <c r="A230" s="34">
        <f t="shared" si="61"/>
        <v>228</v>
      </c>
      <c r="B230" s="34" t="s">
        <v>905</v>
      </c>
      <c r="C230" s="34">
        <v>2</v>
      </c>
      <c r="D230" s="34">
        <v>0</v>
      </c>
      <c r="E230" s="34" t="s">
        <v>906</v>
      </c>
      <c r="F230" s="34" t="s">
        <v>907</v>
      </c>
      <c r="G230" s="34" t="s">
        <v>908</v>
      </c>
      <c r="H230" s="34">
        <f ca="1">SUMIF(申请单位部分员工花名册!D:H,B:B,申请单位部分员工花名册!H:H)</f>
        <v>4799.04</v>
      </c>
      <c r="I230" s="34">
        <f ca="1">SUMIF(申请单位部分员工花名册!D:I,B:B,申请单位部分员工花名册!I:I)</f>
        <v>2039.58</v>
      </c>
      <c r="J230" s="34">
        <v>0</v>
      </c>
      <c r="K230" s="34">
        <f ca="1" t="shared" si="58"/>
        <v>6838.62</v>
      </c>
      <c r="L230" s="34">
        <f ca="1" t="shared" si="59"/>
        <v>6838.62</v>
      </c>
      <c r="M230" s="34">
        <f ca="1">SUMIF(申请个人部分高校生花名册!D:L,B:B,申请个人部分高校生花名册!L:L)</f>
        <v>0</v>
      </c>
      <c r="N230" s="34">
        <f ca="1" t="shared" si="60"/>
        <v>0</v>
      </c>
      <c r="O230" s="34">
        <f ca="1" t="shared" si="57"/>
        <v>6838.62</v>
      </c>
      <c r="P230" s="34" t="s">
        <v>21</v>
      </c>
    </row>
    <row r="231" s="31" customFormat="1" ht="28" customHeight="1" spans="1:16">
      <c r="A231" s="34">
        <f t="shared" si="61"/>
        <v>229</v>
      </c>
      <c r="B231" s="34" t="s">
        <v>909</v>
      </c>
      <c r="C231" s="34">
        <v>2</v>
      </c>
      <c r="D231" s="34">
        <v>0</v>
      </c>
      <c r="E231" s="34" t="s">
        <v>910</v>
      </c>
      <c r="F231" s="34" t="s">
        <v>911</v>
      </c>
      <c r="G231" s="34" t="s">
        <v>912</v>
      </c>
      <c r="H231" s="34">
        <f ca="1">SUMIF(申请单位部分员工花名册!D:H,B:B,申请单位部分员工花名册!H:H)</f>
        <v>4799.04</v>
      </c>
      <c r="I231" s="34">
        <f ca="1">SUMIF(申请单位部分员工花名册!D:I,B:B,申请单位部分员工花名册!I:I)</f>
        <v>2039.58</v>
      </c>
      <c r="J231" s="34">
        <v>0</v>
      </c>
      <c r="K231" s="34">
        <f ca="1" t="shared" si="58"/>
        <v>6838.62</v>
      </c>
      <c r="L231" s="34">
        <f ca="1" t="shared" si="59"/>
        <v>6838.62</v>
      </c>
      <c r="M231" s="34">
        <f ca="1">SUMIF(申请个人部分高校生花名册!D:L,B:B,申请个人部分高校生花名册!L:L)</f>
        <v>0</v>
      </c>
      <c r="N231" s="34">
        <f ca="1" t="shared" si="60"/>
        <v>0</v>
      </c>
      <c r="O231" s="34">
        <f ca="1" t="shared" si="57"/>
        <v>6838.62</v>
      </c>
      <c r="P231" s="34" t="s">
        <v>21</v>
      </c>
    </row>
    <row r="232" s="31" customFormat="1" ht="28" customHeight="1" spans="1:16">
      <c r="A232" s="34">
        <f t="shared" si="61"/>
        <v>230</v>
      </c>
      <c r="B232" s="34" t="s">
        <v>913</v>
      </c>
      <c r="C232" s="34">
        <v>4</v>
      </c>
      <c r="D232" s="34">
        <v>0</v>
      </c>
      <c r="E232" s="34" t="s">
        <v>914</v>
      </c>
      <c r="F232" s="34" t="s">
        <v>915</v>
      </c>
      <c r="G232" s="34" t="s">
        <v>916</v>
      </c>
      <c r="H232" s="34">
        <f ca="1">SUMIF(申请单位部分员工花名册!D:H,B:B,申请单位部分员工花名册!H:H)</f>
        <v>9598.08</v>
      </c>
      <c r="I232" s="34">
        <f ca="1">SUMIF(申请单位部分员工花名册!D:I,B:B,申请单位部分员工花名册!I:I)</f>
        <v>4079.16</v>
      </c>
      <c r="J232" s="34">
        <v>0</v>
      </c>
      <c r="K232" s="34">
        <f ca="1" t="shared" si="58"/>
        <v>13677.24</v>
      </c>
      <c r="L232" s="34">
        <f ca="1" t="shared" si="59"/>
        <v>13677.24</v>
      </c>
      <c r="M232" s="34">
        <f ca="1">SUMIF(申请个人部分高校生花名册!D:L,B:B,申请个人部分高校生花名册!L:L)</f>
        <v>0</v>
      </c>
      <c r="N232" s="34">
        <f ca="1" t="shared" si="60"/>
        <v>0</v>
      </c>
      <c r="O232" s="34">
        <f ca="1" t="shared" si="57"/>
        <v>13677.24</v>
      </c>
      <c r="P232" s="34" t="s">
        <v>21</v>
      </c>
    </row>
    <row r="233" s="31" customFormat="1" ht="28" customHeight="1" spans="1:16">
      <c r="A233" s="34">
        <f t="shared" si="61"/>
        <v>231</v>
      </c>
      <c r="B233" s="34" t="s">
        <v>917</v>
      </c>
      <c r="C233" s="34">
        <v>1</v>
      </c>
      <c r="D233" s="34">
        <v>0</v>
      </c>
      <c r="E233" s="34" t="s">
        <v>918</v>
      </c>
      <c r="F233" s="34" t="s">
        <v>919</v>
      </c>
      <c r="G233" s="34" t="s">
        <v>920</v>
      </c>
      <c r="H233" s="34">
        <f ca="1">SUMIF(申请单位部分员工花名册!D:H,B:B,申请单位部分员工花名册!H:H)</f>
        <v>2399.52</v>
      </c>
      <c r="I233" s="34">
        <f ca="1">SUMIF(申请单位部分员工花名册!D:I,B:B,申请单位部分员工花名册!I:I)</f>
        <v>1019.79</v>
      </c>
      <c r="J233" s="34">
        <v>0</v>
      </c>
      <c r="K233" s="34">
        <f ca="1" t="shared" si="58"/>
        <v>3419.31</v>
      </c>
      <c r="L233" s="34">
        <f ca="1" t="shared" si="59"/>
        <v>3419.31</v>
      </c>
      <c r="M233" s="34">
        <f ca="1">SUMIF(申请个人部分高校生花名册!D:L,B:B,申请个人部分高校生花名册!L:L)</f>
        <v>0</v>
      </c>
      <c r="N233" s="34">
        <f ca="1" t="shared" si="60"/>
        <v>0</v>
      </c>
      <c r="O233" s="34">
        <f ca="1" t="shared" si="57"/>
        <v>3419.31</v>
      </c>
      <c r="P233" s="34" t="s">
        <v>21</v>
      </c>
    </row>
    <row r="234" s="31" customFormat="1" ht="28" customHeight="1" spans="1:16">
      <c r="A234" s="34">
        <f t="shared" ref="A234:A243" si="62">ROW()-2</f>
        <v>232</v>
      </c>
      <c r="B234" s="34" t="s">
        <v>921</v>
      </c>
      <c r="C234" s="34">
        <v>2</v>
      </c>
      <c r="D234" s="34">
        <v>0</v>
      </c>
      <c r="E234" s="34" t="s">
        <v>922</v>
      </c>
      <c r="F234" s="34" t="s">
        <v>923</v>
      </c>
      <c r="G234" s="34" t="s">
        <v>924</v>
      </c>
      <c r="H234" s="34">
        <f ca="1">SUMIF(申请单位部分员工花名册!D:H,B:B,申请单位部分员工花名册!H:H)</f>
        <v>4799.04</v>
      </c>
      <c r="I234" s="34">
        <f ca="1">SUMIF(申请单位部分员工花名册!D:I,B:B,申请单位部分员工花名册!I:I)</f>
        <v>2039.58</v>
      </c>
      <c r="J234" s="34">
        <v>0</v>
      </c>
      <c r="K234" s="34">
        <f ca="1" t="shared" si="58"/>
        <v>6838.62</v>
      </c>
      <c r="L234" s="34">
        <f ca="1" t="shared" si="59"/>
        <v>6838.62</v>
      </c>
      <c r="M234" s="34">
        <f ca="1">SUMIF(申请个人部分高校生花名册!D:L,B:B,申请个人部分高校生花名册!L:L)</f>
        <v>0</v>
      </c>
      <c r="N234" s="34">
        <f ca="1" t="shared" si="60"/>
        <v>0</v>
      </c>
      <c r="O234" s="34">
        <f ca="1" t="shared" si="57"/>
        <v>6838.62</v>
      </c>
      <c r="P234" s="34" t="s">
        <v>21</v>
      </c>
    </row>
    <row r="235" s="31" customFormat="1" ht="28" customHeight="1" spans="1:16">
      <c r="A235" s="34">
        <f t="shared" si="62"/>
        <v>233</v>
      </c>
      <c r="B235" s="34" t="s">
        <v>925</v>
      </c>
      <c r="C235" s="34">
        <v>1</v>
      </c>
      <c r="D235" s="34">
        <v>0</v>
      </c>
      <c r="E235" s="34" t="s">
        <v>926</v>
      </c>
      <c r="F235" s="34" t="s">
        <v>927</v>
      </c>
      <c r="G235" s="34" t="s">
        <v>928</v>
      </c>
      <c r="H235" s="34">
        <f ca="1">SUMIF(申请单位部分员工花名册!D:H,B:B,申请单位部分员工花名册!H:H)</f>
        <v>2399.52</v>
      </c>
      <c r="I235" s="34">
        <f ca="1">SUMIF(申请单位部分员工花名册!D:I,B:B,申请单位部分员工花名册!I:I)</f>
        <v>1019.79</v>
      </c>
      <c r="J235" s="34">
        <v>0</v>
      </c>
      <c r="K235" s="34">
        <f ca="1" t="shared" si="58"/>
        <v>3419.31</v>
      </c>
      <c r="L235" s="34">
        <f ca="1" t="shared" si="59"/>
        <v>3419.31</v>
      </c>
      <c r="M235" s="34">
        <f ca="1">SUMIF(申请个人部分高校生花名册!D:L,B:B,申请个人部分高校生花名册!L:L)</f>
        <v>0</v>
      </c>
      <c r="N235" s="34">
        <f ca="1" t="shared" si="60"/>
        <v>0</v>
      </c>
      <c r="O235" s="34">
        <f ca="1" t="shared" si="57"/>
        <v>3419.31</v>
      </c>
      <c r="P235" s="34" t="s">
        <v>21</v>
      </c>
    </row>
    <row r="236" s="31" customFormat="1" ht="28" customHeight="1" spans="1:16">
      <c r="A236" s="34">
        <f t="shared" si="62"/>
        <v>234</v>
      </c>
      <c r="B236" s="34" t="s">
        <v>929</v>
      </c>
      <c r="C236" s="34">
        <v>1</v>
      </c>
      <c r="D236" s="34">
        <v>0</v>
      </c>
      <c r="E236" s="34" t="s">
        <v>930</v>
      </c>
      <c r="F236" s="34" t="s">
        <v>931</v>
      </c>
      <c r="G236" s="34" t="s">
        <v>928</v>
      </c>
      <c r="H236" s="34">
        <f ca="1">SUMIF(申请单位部分员工花名册!D:H,B:B,申请单位部分员工花名册!H:H)</f>
        <v>2399.52</v>
      </c>
      <c r="I236" s="34">
        <f ca="1">SUMIF(申请单位部分员工花名册!D:I,B:B,申请单位部分员工花名册!I:I)</f>
        <v>1019.79</v>
      </c>
      <c r="J236" s="34">
        <v>0</v>
      </c>
      <c r="K236" s="34">
        <f ca="1" t="shared" si="58"/>
        <v>3419.31</v>
      </c>
      <c r="L236" s="34">
        <f ca="1" t="shared" si="59"/>
        <v>3419.31</v>
      </c>
      <c r="M236" s="34">
        <f ca="1">SUMIF(申请个人部分高校生花名册!D:L,B:B,申请个人部分高校生花名册!L:L)</f>
        <v>0</v>
      </c>
      <c r="N236" s="34">
        <f ca="1" t="shared" si="60"/>
        <v>0</v>
      </c>
      <c r="O236" s="34">
        <f ca="1" t="shared" si="57"/>
        <v>3419.31</v>
      </c>
      <c r="P236" s="34" t="s">
        <v>21</v>
      </c>
    </row>
    <row r="237" s="31" customFormat="1" ht="28" customHeight="1" spans="1:16">
      <c r="A237" s="34">
        <f t="shared" si="62"/>
        <v>235</v>
      </c>
      <c r="B237" s="34" t="s">
        <v>932</v>
      </c>
      <c r="C237" s="34">
        <v>2</v>
      </c>
      <c r="D237" s="34">
        <v>0</v>
      </c>
      <c r="E237" s="34" t="s">
        <v>933</v>
      </c>
      <c r="F237" s="34" t="s">
        <v>934</v>
      </c>
      <c r="G237" s="34" t="s">
        <v>935</v>
      </c>
      <c r="H237" s="34">
        <f ca="1">SUMIF(申请单位部分员工花名册!D:H,B:B,申请单位部分员工花名册!H:H)</f>
        <v>6398.88</v>
      </c>
      <c r="I237" s="34">
        <f ca="1">SUMIF(申请单位部分员工花名册!D:I,B:B,申请单位部分员工花名册!I:I)</f>
        <v>2719.53</v>
      </c>
      <c r="J237" s="34">
        <v>0</v>
      </c>
      <c r="K237" s="34">
        <f ca="1" t="shared" si="58"/>
        <v>9118.41</v>
      </c>
      <c r="L237" s="34">
        <f ca="1" t="shared" si="59"/>
        <v>9118.41</v>
      </c>
      <c r="M237" s="34">
        <f ca="1">SUMIF(申请个人部分高校生花名册!D:L,B:B,申请个人部分高校生花名册!L:L)</f>
        <v>0</v>
      </c>
      <c r="N237" s="34">
        <f ca="1" t="shared" si="60"/>
        <v>0</v>
      </c>
      <c r="O237" s="34">
        <f ca="1" t="shared" si="57"/>
        <v>9118.41</v>
      </c>
      <c r="P237" s="34" t="s">
        <v>21</v>
      </c>
    </row>
    <row r="238" s="31" customFormat="1" ht="28" customHeight="1" spans="1:16">
      <c r="A238" s="34">
        <f t="shared" si="62"/>
        <v>236</v>
      </c>
      <c r="B238" s="34" t="s">
        <v>936</v>
      </c>
      <c r="C238" s="34">
        <v>1</v>
      </c>
      <c r="D238" s="34">
        <v>0</v>
      </c>
      <c r="E238" s="34" t="s">
        <v>937</v>
      </c>
      <c r="F238" s="34" t="s">
        <v>938</v>
      </c>
      <c r="G238" s="34" t="s">
        <v>939</v>
      </c>
      <c r="H238" s="34">
        <f ca="1">SUMIF(申请单位部分员工花名册!D:H,B:B,申请单位部分员工花名册!H:H)</f>
        <v>2399.52</v>
      </c>
      <c r="I238" s="34">
        <f ca="1">SUMIF(申请单位部分员工花名册!D:I,B:B,申请单位部分员工花名册!I:I)</f>
        <v>1019.79</v>
      </c>
      <c r="J238" s="34">
        <v>0</v>
      </c>
      <c r="K238" s="34">
        <f ca="1" t="shared" si="58"/>
        <v>3419.31</v>
      </c>
      <c r="L238" s="34">
        <f ca="1" t="shared" si="59"/>
        <v>3419.31</v>
      </c>
      <c r="M238" s="34">
        <f ca="1">SUMIF(申请个人部分高校生花名册!D:L,B:B,申请个人部分高校生花名册!L:L)</f>
        <v>0</v>
      </c>
      <c r="N238" s="34">
        <f ca="1" t="shared" si="60"/>
        <v>0</v>
      </c>
      <c r="O238" s="34">
        <f ca="1" t="shared" si="57"/>
        <v>3419.31</v>
      </c>
      <c r="P238" s="34" t="s">
        <v>21</v>
      </c>
    </row>
    <row r="239" s="31" customFormat="1" ht="28" customHeight="1" spans="1:16">
      <c r="A239" s="34">
        <f t="shared" si="62"/>
        <v>237</v>
      </c>
      <c r="B239" s="34" t="s">
        <v>940</v>
      </c>
      <c r="C239" s="34">
        <v>1</v>
      </c>
      <c r="D239" s="34">
        <v>0</v>
      </c>
      <c r="E239" s="34" t="s">
        <v>941</v>
      </c>
      <c r="F239" s="34" t="s">
        <v>942</v>
      </c>
      <c r="G239" s="34" t="s">
        <v>943</v>
      </c>
      <c r="H239" s="34">
        <f ca="1">SUMIF(申请单位部分员工花名册!D:H,B:B,申请单位部分员工花名册!H:H)</f>
        <v>2399.52</v>
      </c>
      <c r="I239" s="34">
        <f ca="1">SUMIF(申请单位部分员工花名册!D:I,B:B,申请单位部分员工花名册!I:I)</f>
        <v>1019.79</v>
      </c>
      <c r="J239" s="34">
        <v>0</v>
      </c>
      <c r="K239" s="34">
        <f ca="1" t="shared" si="58"/>
        <v>3419.31</v>
      </c>
      <c r="L239" s="34">
        <f ca="1" t="shared" si="59"/>
        <v>3419.31</v>
      </c>
      <c r="M239" s="34">
        <f ca="1">SUMIF(申请个人部分高校生花名册!D:L,B:B,申请个人部分高校生花名册!L:L)</f>
        <v>0</v>
      </c>
      <c r="N239" s="34">
        <f ca="1" t="shared" si="60"/>
        <v>0</v>
      </c>
      <c r="O239" s="34">
        <f ca="1" t="shared" si="57"/>
        <v>3419.31</v>
      </c>
      <c r="P239" s="34" t="s">
        <v>21</v>
      </c>
    </row>
    <row r="240" s="31" customFormat="1" ht="28" customHeight="1" spans="1:16">
      <c r="A240" s="34">
        <f t="shared" si="62"/>
        <v>238</v>
      </c>
      <c r="B240" s="34" t="s">
        <v>944</v>
      </c>
      <c r="C240" s="34">
        <v>1</v>
      </c>
      <c r="D240" s="34">
        <v>0</v>
      </c>
      <c r="E240" s="34" t="s">
        <v>945</v>
      </c>
      <c r="F240" s="34" t="s">
        <v>946</v>
      </c>
      <c r="G240" s="34" t="s">
        <v>947</v>
      </c>
      <c r="H240" s="34">
        <f ca="1">SUMIF(申请单位部分员工花名册!D:H,B:B,申请单位部分员工花名册!H:H)</f>
        <v>2399.52</v>
      </c>
      <c r="I240" s="34">
        <f ca="1">SUMIF(申请单位部分员工花名册!D:I,B:B,申请单位部分员工花名册!I:I)</f>
        <v>1019.79</v>
      </c>
      <c r="J240" s="34">
        <v>0</v>
      </c>
      <c r="K240" s="34">
        <f ca="1" t="shared" si="58"/>
        <v>3419.31</v>
      </c>
      <c r="L240" s="34">
        <f ca="1" t="shared" si="59"/>
        <v>3419.31</v>
      </c>
      <c r="M240" s="34">
        <f ca="1">SUMIF(申请个人部分高校生花名册!D:L,B:B,申请个人部分高校生花名册!L:L)</f>
        <v>0</v>
      </c>
      <c r="N240" s="34">
        <f ca="1" t="shared" si="60"/>
        <v>0</v>
      </c>
      <c r="O240" s="34">
        <f ca="1" t="shared" si="57"/>
        <v>3419.31</v>
      </c>
      <c r="P240" s="34" t="s">
        <v>21</v>
      </c>
    </row>
    <row r="241" s="31" customFormat="1" ht="28" customHeight="1" spans="1:16">
      <c r="A241" s="34">
        <f t="shared" si="62"/>
        <v>239</v>
      </c>
      <c r="B241" s="34" t="s">
        <v>948</v>
      </c>
      <c r="C241" s="34">
        <v>1</v>
      </c>
      <c r="D241" s="34">
        <v>0</v>
      </c>
      <c r="E241" s="34" t="s">
        <v>949</v>
      </c>
      <c r="F241" s="34" t="s">
        <v>950</v>
      </c>
      <c r="G241" s="34" t="s">
        <v>951</v>
      </c>
      <c r="H241" s="34">
        <f ca="1">SUMIF(申请单位部分员工花名册!D:H,B:B,申请单位部分员工花名册!H:H)</f>
        <v>2399.52</v>
      </c>
      <c r="I241" s="34">
        <f ca="1">SUMIF(申请单位部分员工花名册!D:I,B:B,申请单位部分员工花名册!I:I)</f>
        <v>1019.79</v>
      </c>
      <c r="J241" s="34">
        <v>0</v>
      </c>
      <c r="K241" s="34">
        <f ca="1" t="shared" si="58"/>
        <v>3419.31</v>
      </c>
      <c r="L241" s="34">
        <f ca="1" t="shared" si="59"/>
        <v>3419.31</v>
      </c>
      <c r="M241" s="34">
        <f ca="1">SUMIF(申请个人部分高校生花名册!D:L,B:B,申请个人部分高校生花名册!L:L)</f>
        <v>0</v>
      </c>
      <c r="N241" s="34">
        <f ca="1" t="shared" si="60"/>
        <v>0</v>
      </c>
      <c r="O241" s="34">
        <f ca="1" t="shared" si="57"/>
        <v>3419.31</v>
      </c>
      <c r="P241" s="34" t="s">
        <v>21</v>
      </c>
    </row>
    <row r="242" s="31" customFormat="1" ht="28" customHeight="1" spans="1:16">
      <c r="A242" s="34">
        <f t="shared" si="62"/>
        <v>240</v>
      </c>
      <c r="B242" s="34" t="s">
        <v>952</v>
      </c>
      <c r="C242" s="34">
        <v>1</v>
      </c>
      <c r="D242" s="34">
        <v>0</v>
      </c>
      <c r="E242" s="34" t="s">
        <v>953</v>
      </c>
      <c r="F242" s="34" t="s">
        <v>954</v>
      </c>
      <c r="G242" s="34" t="s">
        <v>928</v>
      </c>
      <c r="H242" s="34">
        <f ca="1">SUMIF(申请单位部分员工花名册!D:H,B:B,申请单位部分员工花名册!H:H)</f>
        <v>2399.52</v>
      </c>
      <c r="I242" s="34">
        <f ca="1">SUMIF(申请单位部分员工花名册!D:I,B:B,申请单位部分员工花名册!I:I)</f>
        <v>1019.79</v>
      </c>
      <c r="J242" s="34">
        <v>0</v>
      </c>
      <c r="K242" s="34">
        <f ca="1" t="shared" si="58"/>
        <v>3419.31</v>
      </c>
      <c r="L242" s="34">
        <f ca="1" t="shared" si="59"/>
        <v>3419.31</v>
      </c>
      <c r="M242" s="34">
        <f ca="1">SUMIF(申请个人部分高校生花名册!D:L,B:B,申请个人部分高校生花名册!L:L)</f>
        <v>0</v>
      </c>
      <c r="N242" s="34">
        <f ca="1" t="shared" si="60"/>
        <v>0</v>
      </c>
      <c r="O242" s="34">
        <f ca="1" t="shared" si="57"/>
        <v>3419.31</v>
      </c>
      <c r="P242" s="34" t="s">
        <v>21</v>
      </c>
    </row>
    <row r="243" s="31" customFormat="1" ht="28" customHeight="1" spans="1:16">
      <c r="A243" s="34">
        <f t="shared" si="62"/>
        <v>241</v>
      </c>
      <c r="B243" s="34" t="s">
        <v>955</v>
      </c>
      <c r="C243" s="34">
        <v>2</v>
      </c>
      <c r="D243" s="34">
        <v>0</v>
      </c>
      <c r="E243" s="34" t="s">
        <v>956</v>
      </c>
      <c r="F243" s="34" t="s">
        <v>957</v>
      </c>
      <c r="G243" s="34" t="s">
        <v>928</v>
      </c>
      <c r="H243" s="34">
        <f ca="1">SUMIF(申请单位部分员工花名册!D:H,B:B,申请单位部分员工花名册!H:H)</f>
        <v>1599.68</v>
      </c>
      <c r="I243" s="34">
        <f ca="1">SUMIF(申请单位部分员工花名册!D:I,B:B,申请单位部分员工花名册!I:I)</f>
        <v>679.86</v>
      </c>
      <c r="J243" s="34">
        <v>0</v>
      </c>
      <c r="K243" s="34">
        <f ca="1" t="shared" si="58"/>
        <v>2279.54</v>
      </c>
      <c r="L243" s="34">
        <f ca="1" t="shared" si="59"/>
        <v>2279.54</v>
      </c>
      <c r="M243" s="34">
        <f ca="1">SUMIF(申请个人部分高校生花名册!D:L,B:B,申请个人部分高校生花名册!L:L)</f>
        <v>0</v>
      </c>
      <c r="N243" s="34">
        <f ca="1" t="shared" si="60"/>
        <v>0</v>
      </c>
      <c r="O243" s="34">
        <f ca="1" t="shared" si="57"/>
        <v>2279.54</v>
      </c>
      <c r="P243" s="34" t="s">
        <v>21</v>
      </c>
    </row>
    <row r="244" s="31" customFormat="1" ht="28" customHeight="1" spans="1:16">
      <c r="A244" s="34">
        <f t="shared" ref="A244:A253" si="63">ROW()-2</f>
        <v>242</v>
      </c>
      <c r="B244" s="34" t="s">
        <v>958</v>
      </c>
      <c r="C244" s="34">
        <v>1</v>
      </c>
      <c r="D244" s="34">
        <v>0</v>
      </c>
      <c r="E244" s="34" t="s">
        <v>959</v>
      </c>
      <c r="F244" s="34" t="s">
        <v>960</v>
      </c>
      <c r="G244" s="34" t="s">
        <v>961</v>
      </c>
      <c r="H244" s="34">
        <f ca="1">SUMIF(申请单位部分员工花名册!D:H,B:B,申请单位部分员工花名册!H:H)</f>
        <v>799.84</v>
      </c>
      <c r="I244" s="34">
        <f ca="1">SUMIF(申请单位部分员工花名册!D:I,B:B,申请单位部分员工花名册!I:I)</f>
        <v>339.93</v>
      </c>
      <c r="J244" s="34">
        <v>0</v>
      </c>
      <c r="K244" s="34">
        <f ca="1" t="shared" si="58"/>
        <v>1139.77</v>
      </c>
      <c r="L244" s="34">
        <f ca="1" t="shared" si="59"/>
        <v>1139.77</v>
      </c>
      <c r="M244" s="34">
        <f ca="1">SUMIF(申请个人部分高校生花名册!D:L,B:B,申请个人部分高校生花名册!L:L)</f>
        <v>0</v>
      </c>
      <c r="N244" s="34">
        <f ca="1" t="shared" si="60"/>
        <v>0</v>
      </c>
      <c r="O244" s="34">
        <f ca="1" t="shared" si="57"/>
        <v>1139.77</v>
      </c>
      <c r="P244" s="34" t="s">
        <v>21</v>
      </c>
    </row>
    <row r="245" s="31" customFormat="1" ht="28" customHeight="1" spans="1:16">
      <c r="A245" s="34">
        <f t="shared" si="63"/>
        <v>243</v>
      </c>
      <c r="B245" s="34" t="s">
        <v>962</v>
      </c>
      <c r="C245" s="34">
        <v>13</v>
      </c>
      <c r="D245" s="34">
        <v>0</v>
      </c>
      <c r="E245" s="34" t="s">
        <v>963</v>
      </c>
      <c r="F245" s="34" t="s">
        <v>964</v>
      </c>
      <c r="G245" s="34" t="s">
        <v>965</v>
      </c>
      <c r="H245" s="34">
        <f ca="1">SUMIF(申请单位部分员工花名册!D:H,B:B,申请单位部分员工花名册!H:H)</f>
        <v>26394.72</v>
      </c>
      <c r="I245" s="34">
        <f ca="1">SUMIF(申请单位部分员工花名册!D:I,B:B,申请单位部分员工花名册!I:I)</f>
        <v>11217.69</v>
      </c>
      <c r="J245" s="34">
        <v>0</v>
      </c>
      <c r="K245" s="34">
        <f ca="1" t="shared" si="58"/>
        <v>37612.41</v>
      </c>
      <c r="L245" s="34">
        <f ca="1" t="shared" si="59"/>
        <v>37612.41</v>
      </c>
      <c r="M245" s="34">
        <f ca="1">SUMIF(申请个人部分高校生花名册!D:L,B:B,申请个人部分高校生花名册!L:L)</f>
        <v>0</v>
      </c>
      <c r="N245" s="34">
        <f ca="1" t="shared" si="60"/>
        <v>0</v>
      </c>
      <c r="O245" s="34">
        <f ca="1" t="shared" si="57"/>
        <v>37612.41</v>
      </c>
      <c r="P245" s="34" t="s">
        <v>21</v>
      </c>
    </row>
    <row r="246" s="31" customFormat="1" ht="28" customHeight="1" spans="1:16">
      <c r="A246" s="34">
        <f t="shared" si="63"/>
        <v>244</v>
      </c>
      <c r="B246" s="34" t="s">
        <v>966</v>
      </c>
      <c r="C246" s="34">
        <v>3</v>
      </c>
      <c r="D246" s="34">
        <v>0</v>
      </c>
      <c r="E246" s="34" t="s">
        <v>967</v>
      </c>
      <c r="F246" s="34" t="s">
        <v>968</v>
      </c>
      <c r="G246" s="34" t="s">
        <v>969</v>
      </c>
      <c r="H246" s="34">
        <f ca="1">SUMIF(申请单位部分员工花名册!D:H,B:B,申请单位部分员工花名册!H:H)</f>
        <v>7198.56</v>
      </c>
      <c r="I246" s="34">
        <f ca="1">SUMIF(申请单位部分员工花名册!D:I,B:B,申请单位部分员工花名册!I:I)</f>
        <v>3059.37</v>
      </c>
      <c r="J246" s="34">
        <v>0</v>
      </c>
      <c r="K246" s="34">
        <f ca="1" t="shared" si="58"/>
        <v>10257.93</v>
      </c>
      <c r="L246" s="34">
        <f ca="1" t="shared" si="59"/>
        <v>10257.93</v>
      </c>
      <c r="M246" s="34">
        <f ca="1">SUMIF(申请个人部分高校生花名册!D:L,B:B,申请个人部分高校生花名册!L:L)</f>
        <v>0</v>
      </c>
      <c r="N246" s="34">
        <f ca="1" t="shared" si="60"/>
        <v>0</v>
      </c>
      <c r="O246" s="34">
        <f ca="1" t="shared" si="57"/>
        <v>10257.93</v>
      </c>
      <c r="P246" s="34" t="s">
        <v>21</v>
      </c>
    </row>
    <row r="247" s="31" customFormat="1" ht="28" customHeight="1" spans="1:16">
      <c r="A247" s="34">
        <f t="shared" si="63"/>
        <v>245</v>
      </c>
      <c r="B247" s="34" t="s">
        <v>970</v>
      </c>
      <c r="C247" s="34">
        <v>5</v>
      </c>
      <c r="D247" s="34">
        <v>0</v>
      </c>
      <c r="E247" s="34" t="s">
        <v>551</v>
      </c>
      <c r="F247" s="34" t="s">
        <v>971</v>
      </c>
      <c r="G247" s="34" t="s">
        <v>972</v>
      </c>
      <c r="H247" s="34">
        <f ca="1">SUMIF(申请单位部分员工花名册!D:H,B:B,申请单位部分员工花名册!H:H)</f>
        <v>11997.6</v>
      </c>
      <c r="I247" s="34">
        <f ca="1">SUMIF(申请单位部分员工花名册!D:I,B:B,申请单位部分员工花名册!I:I)</f>
        <v>5098.95</v>
      </c>
      <c r="J247" s="34">
        <v>0</v>
      </c>
      <c r="K247" s="34">
        <f ca="1" t="shared" si="58"/>
        <v>17096.55</v>
      </c>
      <c r="L247" s="34">
        <f ca="1" t="shared" si="59"/>
        <v>17096.55</v>
      </c>
      <c r="M247" s="34">
        <f ca="1">SUMIF(申请个人部分高校生花名册!D:L,B:B,申请个人部分高校生花名册!L:L)</f>
        <v>0</v>
      </c>
      <c r="N247" s="34">
        <f ca="1" t="shared" si="60"/>
        <v>0</v>
      </c>
      <c r="O247" s="34">
        <f ca="1" t="shared" si="57"/>
        <v>17096.55</v>
      </c>
      <c r="P247" s="34" t="s">
        <v>21</v>
      </c>
    </row>
    <row r="248" s="31" customFormat="1" ht="28" customHeight="1" spans="1:16">
      <c r="A248" s="34">
        <f t="shared" si="63"/>
        <v>246</v>
      </c>
      <c r="B248" s="34" t="s">
        <v>973</v>
      </c>
      <c r="C248" s="34">
        <v>4</v>
      </c>
      <c r="D248" s="34">
        <v>0</v>
      </c>
      <c r="E248" s="34" t="s">
        <v>974</v>
      </c>
      <c r="F248" s="34" t="s">
        <v>975</v>
      </c>
      <c r="G248" s="34" t="s">
        <v>976</v>
      </c>
      <c r="H248" s="34">
        <f ca="1">SUMIF(申请单位部分员工花名册!D:H,B:B,申请单位部分员工花名册!H:H)</f>
        <v>9598.08</v>
      </c>
      <c r="I248" s="34">
        <f ca="1">SUMIF(申请单位部分员工花名册!D:I,B:B,申请单位部分员工花名册!I:I)</f>
        <v>4079.16</v>
      </c>
      <c r="J248" s="34">
        <v>0</v>
      </c>
      <c r="K248" s="34">
        <f ca="1" t="shared" si="58"/>
        <v>13677.24</v>
      </c>
      <c r="L248" s="34">
        <f ca="1" t="shared" si="59"/>
        <v>13677.24</v>
      </c>
      <c r="M248" s="34">
        <f ca="1">SUMIF(申请个人部分高校生花名册!D:L,B:B,申请个人部分高校生花名册!L:L)</f>
        <v>0</v>
      </c>
      <c r="N248" s="34">
        <f ca="1" t="shared" si="60"/>
        <v>0</v>
      </c>
      <c r="O248" s="34">
        <f ca="1" t="shared" si="57"/>
        <v>13677.24</v>
      </c>
      <c r="P248" s="34" t="s">
        <v>21</v>
      </c>
    </row>
    <row r="249" s="31" customFormat="1" ht="28" customHeight="1" spans="1:16">
      <c r="A249" s="34">
        <f t="shared" si="63"/>
        <v>247</v>
      </c>
      <c r="B249" s="34" t="s">
        <v>977</v>
      </c>
      <c r="C249" s="34">
        <v>2</v>
      </c>
      <c r="D249" s="34">
        <v>0</v>
      </c>
      <c r="E249" s="34" t="s">
        <v>978</v>
      </c>
      <c r="F249" s="34" t="s">
        <v>979</v>
      </c>
      <c r="G249" s="34" t="s">
        <v>980</v>
      </c>
      <c r="H249" s="34">
        <f ca="1">SUMIF(申请单位部分员工花名册!D:H,B:B,申请单位部分员工花名册!H:H)</f>
        <v>3199.36</v>
      </c>
      <c r="I249" s="34">
        <f ca="1">SUMIF(申请单位部分员工花名册!D:I,B:B,申请单位部分员工花名册!I:I)</f>
        <v>1359.72</v>
      </c>
      <c r="J249" s="34">
        <v>0</v>
      </c>
      <c r="K249" s="34">
        <f ca="1" t="shared" si="58"/>
        <v>4559.08</v>
      </c>
      <c r="L249" s="34">
        <f ca="1" t="shared" si="59"/>
        <v>4559.08</v>
      </c>
      <c r="M249" s="34">
        <f ca="1">SUMIF(申请个人部分高校生花名册!D:L,B:B,申请个人部分高校生花名册!L:L)</f>
        <v>0</v>
      </c>
      <c r="N249" s="34">
        <f ca="1" t="shared" si="60"/>
        <v>0</v>
      </c>
      <c r="O249" s="34">
        <f ca="1" t="shared" si="57"/>
        <v>4559.08</v>
      </c>
      <c r="P249" s="34" t="s">
        <v>21</v>
      </c>
    </row>
    <row r="250" s="31" customFormat="1" ht="28" customHeight="1" spans="1:16">
      <c r="A250" s="34">
        <f t="shared" si="63"/>
        <v>248</v>
      </c>
      <c r="B250" s="34" t="s">
        <v>981</v>
      </c>
      <c r="C250" s="34">
        <v>17</v>
      </c>
      <c r="D250" s="34">
        <v>5</v>
      </c>
      <c r="E250" s="34" t="s">
        <v>982</v>
      </c>
      <c r="F250" s="34" t="s">
        <v>983</v>
      </c>
      <c r="G250" s="34" t="s">
        <v>984</v>
      </c>
      <c r="H250" s="34">
        <f ca="1">SUMIF(申请单位部分员工花名册!D:H,B:B,申请单位部分员工花名册!H:H)</f>
        <v>40595.36</v>
      </c>
      <c r="I250" s="34">
        <f ca="1">SUMIF(申请单位部分员工花名册!D:I,B:B,申请单位部分员工花名册!I:I)</f>
        <v>17252.97</v>
      </c>
      <c r="J250" s="34">
        <v>0</v>
      </c>
      <c r="K250" s="34">
        <f ca="1" t="shared" si="58"/>
        <v>57848.33</v>
      </c>
      <c r="L250" s="34">
        <f ca="1" t="shared" si="59"/>
        <v>57848.33</v>
      </c>
      <c r="M250" s="34">
        <f ca="1">SUMIF(申请个人部分高校生花名册!D:L,B:B,申请个人部分高校生花名册!L:L)</f>
        <v>7604.1</v>
      </c>
      <c r="N250" s="34">
        <f ca="1" t="shared" si="60"/>
        <v>7604.1</v>
      </c>
      <c r="O250" s="34">
        <f ca="1" t="shared" si="57"/>
        <v>65452.43</v>
      </c>
      <c r="P250" s="34" t="s">
        <v>21</v>
      </c>
    </row>
    <row r="251" s="31" customFormat="1" ht="28" customHeight="1" spans="1:16">
      <c r="A251" s="34">
        <f t="shared" si="63"/>
        <v>249</v>
      </c>
      <c r="B251" s="34" t="s">
        <v>985</v>
      </c>
      <c r="C251" s="34">
        <v>2</v>
      </c>
      <c r="D251" s="34">
        <v>0</v>
      </c>
      <c r="E251" s="34" t="s">
        <v>986</v>
      </c>
      <c r="F251" s="34" t="s">
        <v>987</v>
      </c>
      <c r="G251" s="34" t="s">
        <v>988</v>
      </c>
      <c r="H251" s="34">
        <f ca="1">SUMIF(申请单位部分员工花名册!D:H,B:B,申请单位部分员工花名册!H:H)</f>
        <v>3199.36</v>
      </c>
      <c r="I251" s="34">
        <f ca="1">SUMIF(申请单位部分员工花名册!D:I,B:B,申请单位部分员工花名册!I:I)</f>
        <v>1359.72</v>
      </c>
      <c r="J251" s="34">
        <v>0</v>
      </c>
      <c r="K251" s="34">
        <f ca="1" t="shared" si="58"/>
        <v>4559.08</v>
      </c>
      <c r="L251" s="34">
        <f ca="1" t="shared" si="59"/>
        <v>4559.08</v>
      </c>
      <c r="M251" s="34">
        <f ca="1">SUMIF(申请个人部分高校生花名册!D:L,B:B,申请个人部分高校生花名册!L:L)</f>
        <v>0</v>
      </c>
      <c r="N251" s="34">
        <f ca="1" t="shared" si="60"/>
        <v>0</v>
      </c>
      <c r="O251" s="34">
        <f ca="1" t="shared" si="57"/>
        <v>4559.08</v>
      </c>
      <c r="P251" s="34" t="s">
        <v>21</v>
      </c>
    </row>
    <row r="252" s="31" customFormat="1" ht="28" customHeight="1" spans="1:16">
      <c r="A252" s="34">
        <f t="shared" si="63"/>
        <v>250</v>
      </c>
      <c r="B252" s="34" t="s">
        <v>989</v>
      </c>
      <c r="C252" s="34">
        <v>2</v>
      </c>
      <c r="D252" s="34">
        <v>0</v>
      </c>
      <c r="E252" s="34" t="s">
        <v>990</v>
      </c>
      <c r="F252" s="34" t="s">
        <v>991</v>
      </c>
      <c r="G252" s="34" t="s">
        <v>992</v>
      </c>
      <c r="H252" s="34">
        <f ca="1">SUMIF(申请单位部分员工花名册!D:H,B:B,申请单位部分员工花名册!H:H)</f>
        <v>4799.04</v>
      </c>
      <c r="I252" s="34">
        <f ca="1">SUMIF(申请单位部分员工花名册!D:I,B:B,申请单位部分员工花名册!I:I)</f>
        <v>2039.58</v>
      </c>
      <c r="J252" s="34">
        <v>0</v>
      </c>
      <c r="K252" s="34">
        <f ca="1" t="shared" si="58"/>
        <v>6838.62</v>
      </c>
      <c r="L252" s="34">
        <f ca="1" t="shared" si="59"/>
        <v>6838.62</v>
      </c>
      <c r="M252" s="34">
        <f ca="1">SUMIF(申请个人部分高校生花名册!D:L,B:B,申请个人部分高校生花名册!L:L)</f>
        <v>0</v>
      </c>
      <c r="N252" s="34">
        <f ca="1" t="shared" si="60"/>
        <v>0</v>
      </c>
      <c r="O252" s="34">
        <f ca="1" t="shared" si="57"/>
        <v>6838.62</v>
      </c>
      <c r="P252" s="34" t="s">
        <v>21</v>
      </c>
    </row>
    <row r="253" s="31" customFormat="1" ht="28" customHeight="1" spans="1:16">
      <c r="A253" s="34">
        <f t="shared" si="63"/>
        <v>251</v>
      </c>
      <c r="B253" s="34" t="s">
        <v>993</v>
      </c>
      <c r="C253" s="34">
        <v>1</v>
      </c>
      <c r="D253" s="34">
        <v>0</v>
      </c>
      <c r="E253" s="34" t="s">
        <v>994</v>
      </c>
      <c r="F253" s="34" t="s">
        <v>995</v>
      </c>
      <c r="G253" s="34" t="s">
        <v>996</v>
      </c>
      <c r="H253" s="34">
        <f ca="1">SUMIF(申请单位部分员工花名册!D:H,B:B,申请单位部分员工花名册!H:H)</f>
        <v>799.84</v>
      </c>
      <c r="I253" s="34">
        <f ca="1">SUMIF(申请单位部分员工花名册!D:I,B:B,申请单位部分员工花名册!I:I)</f>
        <v>339.93</v>
      </c>
      <c r="J253" s="34">
        <v>0</v>
      </c>
      <c r="K253" s="34">
        <f ca="1" t="shared" si="58"/>
        <v>1139.77</v>
      </c>
      <c r="L253" s="34">
        <f ca="1" t="shared" si="59"/>
        <v>1139.77</v>
      </c>
      <c r="M253" s="34">
        <f ca="1">SUMIF(申请个人部分高校生花名册!D:L,B:B,申请个人部分高校生花名册!L:L)</f>
        <v>0</v>
      </c>
      <c r="N253" s="34">
        <f ca="1" t="shared" si="60"/>
        <v>0</v>
      </c>
      <c r="O253" s="34">
        <f ca="1" t="shared" si="57"/>
        <v>1139.77</v>
      </c>
      <c r="P253" s="34" t="s">
        <v>21</v>
      </c>
    </row>
    <row r="254" s="31" customFormat="1" ht="28" customHeight="1" spans="1:16">
      <c r="A254" s="34">
        <f t="shared" ref="A254:A263" si="64">ROW()-2</f>
        <v>252</v>
      </c>
      <c r="B254" s="34" t="s">
        <v>997</v>
      </c>
      <c r="C254" s="34">
        <v>2</v>
      </c>
      <c r="D254" s="34">
        <v>0</v>
      </c>
      <c r="E254" s="34" t="s">
        <v>998</v>
      </c>
      <c r="F254" s="34" t="s">
        <v>999</v>
      </c>
      <c r="G254" s="34" t="s">
        <v>1000</v>
      </c>
      <c r="H254" s="34">
        <f ca="1">SUMIF(申请单位部分员工花名册!D:H,B:B,申请单位部分员工花名册!H:H)</f>
        <v>4799.04</v>
      </c>
      <c r="I254" s="34">
        <f ca="1">SUMIF(申请单位部分员工花名册!D:I,B:B,申请单位部分员工花名册!I:I)</f>
        <v>2039.58</v>
      </c>
      <c r="J254" s="34">
        <v>0</v>
      </c>
      <c r="K254" s="34">
        <f ca="1" t="shared" si="58"/>
        <v>6838.62</v>
      </c>
      <c r="L254" s="34">
        <f ca="1" t="shared" si="59"/>
        <v>6838.62</v>
      </c>
      <c r="M254" s="34">
        <f ca="1">SUMIF(申请个人部分高校生花名册!D:L,B:B,申请个人部分高校生花名册!L:L)</f>
        <v>0</v>
      </c>
      <c r="N254" s="34">
        <f ca="1" t="shared" si="60"/>
        <v>0</v>
      </c>
      <c r="O254" s="34">
        <f ca="1" t="shared" si="57"/>
        <v>6838.62</v>
      </c>
      <c r="P254" s="34" t="s">
        <v>21</v>
      </c>
    </row>
    <row r="255" s="31" customFormat="1" ht="28" customHeight="1" spans="1:16">
      <c r="A255" s="34">
        <f t="shared" si="64"/>
        <v>253</v>
      </c>
      <c r="B255" s="34" t="s">
        <v>1001</v>
      </c>
      <c r="C255" s="34">
        <v>1</v>
      </c>
      <c r="D255" s="34">
        <v>0</v>
      </c>
      <c r="E255" s="34" t="s">
        <v>1002</v>
      </c>
      <c r="F255" s="34" t="s">
        <v>1003</v>
      </c>
      <c r="G255" s="34" t="s">
        <v>1004</v>
      </c>
      <c r="H255" s="34">
        <f ca="1">SUMIF(申请单位部分员工花名册!D:H,B:B,申请单位部分员工花名册!H:H)</f>
        <v>2399.52</v>
      </c>
      <c r="I255" s="34">
        <f ca="1">SUMIF(申请单位部分员工花名册!D:I,B:B,申请单位部分员工花名册!I:I)</f>
        <v>1019.79</v>
      </c>
      <c r="J255" s="34">
        <v>0</v>
      </c>
      <c r="K255" s="34">
        <f ca="1" t="shared" si="58"/>
        <v>3419.31</v>
      </c>
      <c r="L255" s="34">
        <f ca="1" t="shared" si="59"/>
        <v>3419.31</v>
      </c>
      <c r="M255" s="34">
        <f ca="1">SUMIF(申请个人部分高校生花名册!D:L,B:B,申请个人部分高校生花名册!L:L)</f>
        <v>0</v>
      </c>
      <c r="N255" s="34">
        <f ca="1" t="shared" si="60"/>
        <v>0</v>
      </c>
      <c r="O255" s="34">
        <f ca="1" t="shared" si="57"/>
        <v>3419.31</v>
      </c>
      <c r="P255" s="34" t="s">
        <v>21</v>
      </c>
    </row>
    <row r="256" s="31" customFormat="1" ht="28" customHeight="1" spans="1:16">
      <c r="A256" s="34">
        <f t="shared" si="64"/>
        <v>254</v>
      </c>
      <c r="B256" s="34" t="s">
        <v>1005</v>
      </c>
      <c r="C256" s="34">
        <v>4</v>
      </c>
      <c r="D256" s="34">
        <v>0</v>
      </c>
      <c r="E256" s="34" t="s">
        <v>1006</v>
      </c>
      <c r="F256" s="34" t="s">
        <v>1007</v>
      </c>
      <c r="G256" s="34" t="s">
        <v>1008</v>
      </c>
      <c r="H256" s="34">
        <f ca="1">SUMIF(申请单位部分员工花名册!D:H,B:B,申请单位部分员工花名册!H:H)</f>
        <v>8800</v>
      </c>
      <c r="I256" s="34">
        <f ca="1">SUMIF(申请单位部分员工花名册!D:I,B:B,申请单位部分员工花名册!I:I)</f>
        <v>3740</v>
      </c>
      <c r="J256" s="34">
        <v>0</v>
      </c>
      <c r="K256" s="34">
        <f ca="1" t="shared" si="58"/>
        <v>12540</v>
      </c>
      <c r="L256" s="34">
        <f ca="1" t="shared" si="59"/>
        <v>12540</v>
      </c>
      <c r="M256" s="34">
        <f ca="1">SUMIF(申请个人部分高校生花名册!D:L,B:B,申请个人部分高校生花名册!L:L)</f>
        <v>0</v>
      </c>
      <c r="N256" s="34">
        <f ca="1" t="shared" si="60"/>
        <v>0</v>
      </c>
      <c r="O256" s="34">
        <f ca="1" t="shared" si="57"/>
        <v>12540</v>
      </c>
      <c r="P256" s="34" t="s">
        <v>21</v>
      </c>
    </row>
    <row r="257" s="31" customFormat="1" ht="28" customHeight="1" spans="1:16">
      <c r="A257" s="34">
        <f t="shared" si="64"/>
        <v>255</v>
      </c>
      <c r="B257" s="34" t="s">
        <v>1009</v>
      </c>
      <c r="C257" s="34">
        <v>14</v>
      </c>
      <c r="D257" s="34">
        <v>0</v>
      </c>
      <c r="E257" s="34" t="s">
        <v>1010</v>
      </c>
      <c r="F257" s="34" t="s">
        <v>1011</v>
      </c>
      <c r="G257" s="34" t="s">
        <v>1012</v>
      </c>
      <c r="H257" s="34">
        <f ca="1">SUMIF(申请单位部分员工花名册!D:H,B:B,申请单位部分员工花名册!H:H)</f>
        <v>33593.28</v>
      </c>
      <c r="I257" s="34">
        <f ca="1">SUMIF(申请单位部分员工花名册!D:I,B:B,申请单位部分员工花名册!I:I)</f>
        <v>14277.06</v>
      </c>
      <c r="J257" s="34">
        <v>0</v>
      </c>
      <c r="K257" s="34">
        <f ca="1" t="shared" si="58"/>
        <v>47870.34</v>
      </c>
      <c r="L257" s="34">
        <f ca="1" t="shared" si="59"/>
        <v>47870.34</v>
      </c>
      <c r="M257" s="34">
        <f ca="1">SUMIF(申请个人部分高校生花名册!D:L,B:B,申请个人部分高校生花名册!L:L)</f>
        <v>0</v>
      </c>
      <c r="N257" s="34">
        <f ca="1" t="shared" si="60"/>
        <v>0</v>
      </c>
      <c r="O257" s="34">
        <f ca="1" t="shared" si="57"/>
        <v>47870.34</v>
      </c>
      <c r="P257" s="34" t="s">
        <v>21</v>
      </c>
    </row>
    <row r="258" s="31" customFormat="1" ht="28" customHeight="1" spans="1:16">
      <c r="A258" s="34">
        <f t="shared" si="64"/>
        <v>256</v>
      </c>
      <c r="B258" s="34" t="s">
        <v>1013</v>
      </c>
      <c r="C258" s="34">
        <v>5</v>
      </c>
      <c r="D258" s="34">
        <v>0</v>
      </c>
      <c r="E258" s="34" t="s">
        <v>1014</v>
      </c>
      <c r="F258" s="34" t="s">
        <v>1015</v>
      </c>
      <c r="G258" s="34" t="s">
        <v>1016</v>
      </c>
      <c r="H258" s="34">
        <f ca="1">SUMIF(申请单位部分员工花名册!D:H,B:B,申请单位部分员工花名册!H:H)</f>
        <v>11997.6</v>
      </c>
      <c r="I258" s="34">
        <f ca="1">SUMIF(申请单位部分员工花名册!D:I,B:B,申请单位部分员工花名册!I:I)</f>
        <v>5098.95</v>
      </c>
      <c r="J258" s="34">
        <v>0</v>
      </c>
      <c r="K258" s="34">
        <f ca="1" t="shared" si="58"/>
        <v>17096.55</v>
      </c>
      <c r="L258" s="34">
        <f ca="1" t="shared" si="59"/>
        <v>17096.55</v>
      </c>
      <c r="M258" s="34">
        <f ca="1">SUMIF(申请个人部分高校生花名册!D:L,B:B,申请个人部分高校生花名册!L:L)</f>
        <v>0</v>
      </c>
      <c r="N258" s="34">
        <f ca="1" t="shared" si="60"/>
        <v>0</v>
      </c>
      <c r="O258" s="34">
        <f ca="1" t="shared" si="57"/>
        <v>17096.55</v>
      </c>
      <c r="P258" s="34" t="s">
        <v>21</v>
      </c>
    </row>
    <row r="259" s="31" customFormat="1" ht="28" customHeight="1" spans="1:16">
      <c r="A259" s="34">
        <f t="shared" si="64"/>
        <v>257</v>
      </c>
      <c r="B259" s="34" t="s">
        <v>1017</v>
      </c>
      <c r="C259" s="34">
        <v>1</v>
      </c>
      <c r="D259" s="34">
        <v>0</v>
      </c>
      <c r="E259" s="34" t="s">
        <v>1018</v>
      </c>
      <c r="F259" s="34" t="s">
        <v>1019</v>
      </c>
      <c r="G259" s="34" t="s">
        <v>1020</v>
      </c>
      <c r="H259" s="34">
        <f ca="1">SUMIF(申请单位部分员工花名册!D:H,B:B,申请单位部分员工花名册!H:H)</f>
        <v>2399.52</v>
      </c>
      <c r="I259" s="34">
        <f ca="1">SUMIF(申请单位部分员工花名册!D:I,B:B,申请单位部分员工花名册!I:I)</f>
        <v>1019.79</v>
      </c>
      <c r="J259" s="34">
        <v>0</v>
      </c>
      <c r="K259" s="34">
        <f ca="1" t="shared" si="58"/>
        <v>3419.31</v>
      </c>
      <c r="L259" s="34">
        <f ca="1" t="shared" si="59"/>
        <v>3419.31</v>
      </c>
      <c r="M259" s="34">
        <f ca="1">SUMIF(申请个人部分高校生花名册!D:L,B:B,申请个人部分高校生花名册!L:L)</f>
        <v>0</v>
      </c>
      <c r="N259" s="34">
        <f ca="1" t="shared" si="60"/>
        <v>0</v>
      </c>
      <c r="O259" s="34">
        <f ca="1" t="shared" si="57"/>
        <v>3419.31</v>
      </c>
      <c r="P259" s="34" t="s">
        <v>21</v>
      </c>
    </row>
    <row r="260" s="31" customFormat="1" ht="28" customHeight="1" spans="1:16">
      <c r="A260" s="34">
        <f t="shared" si="64"/>
        <v>258</v>
      </c>
      <c r="B260" s="34" t="s">
        <v>1021</v>
      </c>
      <c r="C260" s="34">
        <v>16</v>
      </c>
      <c r="D260" s="34">
        <v>0</v>
      </c>
      <c r="E260" s="34" t="s">
        <v>1022</v>
      </c>
      <c r="F260" s="34" t="s">
        <v>1023</v>
      </c>
      <c r="G260" s="34" t="s">
        <v>1024</v>
      </c>
      <c r="H260" s="34">
        <f ca="1">SUMIF(申请单位部分员工花名册!D:H,B:B,申请单位部分员工花名册!H:H)</f>
        <v>38392.32</v>
      </c>
      <c r="I260" s="34">
        <f ca="1">SUMIF(申请单位部分员工花名册!D:I,B:B,申请单位部分员工花名册!I:I)</f>
        <v>16316.64</v>
      </c>
      <c r="J260" s="34">
        <v>0</v>
      </c>
      <c r="K260" s="34">
        <f ca="1" t="shared" si="58"/>
        <v>54708.96</v>
      </c>
      <c r="L260" s="34">
        <f ca="1" t="shared" si="59"/>
        <v>54708.96</v>
      </c>
      <c r="M260" s="34">
        <f ca="1">SUMIF(申请个人部分高校生花名册!D:L,B:B,申请个人部分高校生花名册!L:L)</f>
        <v>0</v>
      </c>
      <c r="N260" s="34">
        <f ca="1" t="shared" si="60"/>
        <v>0</v>
      </c>
      <c r="O260" s="34">
        <f ca="1" t="shared" si="57"/>
        <v>54708.96</v>
      </c>
      <c r="P260" s="34" t="s">
        <v>21</v>
      </c>
    </row>
    <row r="261" s="31" customFormat="1" ht="28" customHeight="1" spans="1:16">
      <c r="A261" s="34">
        <f t="shared" si="64"/>
        <v>259</v>
      </c>
      <c r="B261" s="34" t="s">
        <v>1025</v>
      </c>
      <c r="C261" s="34">
        <v>1</v>
      </c>
      <c r="D261" s="34">
        <v>0</v>
      </c>
      <c r="E261" s="34" t="s">
        <v>1026</v>
      </c>
      <c r="F261" s="34" t="s">
        <v>1027</v>
      </c>
      <c r="G261" s="34" t="s">
        <v>1028</v>
      </c>
      <c r="H261" s="34">
        <f ca="1">SUMIF(申请单位部分员工花名册!D:H,B:B,申请单位部分员工花名册!H:H)</f>
        <v>2399.52</v>
      </c>
      <c r="I261" s="34">
        <f ca="1">SUMIF(申请单位部分员工花名册!D:I,B:B,申请单位部分员工花名册!I:I)</f>
        <v>1019.79</v>
      </c>
      <c r="J261" s="34">
        <v>0</v>
      </c>
      <c r="K261" s="34">
        <f ca="1" t="shared" si="58"/>
        <v>3419.31</v>
      </c>
      <c r="L261" s="34">
        <f ca="1" t="shared" si="59"/>
        <v>3419.31</v>
      </c>
      <c r="M261" s="34">
        <f ca="1">SUMIF(申请个人部分高校生花名册!D:L,B:B,申请个人部分高校生花名册!L:L)</f>
        <v>0</v>
      </c>
      <c r="N261" s="34">
        <f ca="1" t="shared" si="60"/>
        <v>0</v>
      </c>
      <c r="O261" s="34">
        <f ca="1" t="shared" si="57"/>
        <v>3419.31</v>
      </c>
      <c r="P261" s="34" t="s">
        <v>21</v>
      </c>
    </row>
    <row r="262" s="31" customFormat="1" ht="28" customHeight="1" spans="1:16">
      <c r="A262" s="34">
        <f t="shared" si="64"/>
        <v>260</v>
      </c>
      <c r="B262" s="34" t="s">
        <v>1029</v>
      </c>
      <c r="C262" s="34">
        <v>4</v>
      </c>
      <c r="D262" s="34">
        <v>0</v>
      </c>
      <c r="E262" s="34" t="s">
        <v>1030</v>
      </c>
      <c r="F262" s="34" t="s">
        <v>1031</v>
      </c>
      <c r="G262" s="34" t="s">
        <v>1032</v>
      </c>
      <c r="H262" s="34">
        <f ca="1">SUMIF(申请单位部分员工花名册!D:H,B:B,申请单位部分员工花名册!H:H)</f>
        <v>9600</v>
      </c>
      <c r="I262" s="34">
        <f ca="1">SUMIF(申请单位部分员工花名册!D:I,B:B,申请单位部分员工花名册!I:I)</f>
        <v>4080</v>
      </c>
      <c r="J262" s="34">
        <v>0</v>
      </c>
      <c r="K262" s="34">
        <f ca="1" t="shared" si="58"/>
        <v>13680</v>
      </c>
      <c r="L262" s="34">
        <f ca="1" t="shared" si="59"/>
        <v>13680</v>
      </c>
      <c r="M262" s="34">
        <f ca="1">SUMIF(申请个人部分高校生花名册!D:L,B:B,申请个人部分高校生花名册!L:L)</f>
        <v>0</v>
      </c>
      <c r="N262" s="34">
        <f ca="1" t="shared" si="60"/>
        <v>0</v>
      </c>
      <c r="O262" s="34">
        <f ca="1" t="shared" si="57"/>
        <v>13680</v>
      </c>
      <c r="P262" s="34" t="s">
        <v>21</v>
      </c>
    </row>
    <row r="263" s="31" customFormat="1" ht="28" customHeight="1" spans="1:16">
      <c r="A263" s="34">
        <f t="shared" si="64"/>
        <v>261</v>
      </c>
      <c r="B263" s="34" t="s">
        <v>1033</v>
      </c>
      <c r="C263" s="34">
        <v>2</v>
      </c>
      <c r="D263" s="34">
        <v>0</v>
      </c>
      <c r="E263" s="34" t="s">
        <v>1034</v>
      </c>
      <c r="F263" s="34" t="s">
        <v>1035</v>
      </c>
      <c r="G263" s="34" t="s">
        <v>1036</v>
      </c>
      <c r="H263" s="34">
        <f ca="1">SUMIF(申请单位部分员工花名册!D:H,B:B,申请单位部分员工花名册!H:H)</f>
        <v>3999.2</v>
      </c>
      <c r="I263" s="34">
        <f ca="1">SUMIF(申请单位部分员工花名册!D:I,B:B,申请单位部分员工花名册!I:I)</f>
        <v>1699.65</v>
      </c>
      <c r="J263" s="34">
        <v>0</v>
      </c>
      <c r="K263" s="34">
        <f ca="1" t="shared" si="58"/>
        <v>5698.85</v>
      </c>
      <c r="L263" s="34">
        <f ca="1" t="shared" si="59"/>
        <v>5698.85</v>
      </c>
      <c r="M263" s="34">
        <f ca="1">SUMIF(申请个人部分高校生花名册!D:L,B:B,申请个人部分高校生花名册!L:L)</f>
        <v>0</v>
      </c>
      <c r="N263" s="34">
        <f ca="1" t="shared" si="60"/>
        <v>0</v>
      </c>
      <c r="O263" s="34">
        <f ca="1" t="shared" si="57"/>
        <v>5698.85</v>
      </c>
      <c r="P263" s="34" t="s">
        <v>21</v>
      </c>
    </row>
    <row r="264" s="31" customFormat="1" ht="28" customHeight="1" spans="1:16">
      <c r="A264" s="34">
        <f t="shared" ref="A264:A275" si="65">ROW()-2</f>
        <v>262</v>
      </c>
      <c r="B264" s="34" t="s">
        <v>1037</v>
      </c>
      <c r="C264" s="34">
        <v>6</v>
      </c>
      <c r="D264" s="34">
        <v>2</v>
      </c>
      <c r="E264" s="34" t="s">
        <v>1038</v>
      </c>
      <c r="F264" s="34" t="s">
        <v>1039</v>
      </c>
      <c r="G264" s="34" t="s">
        <v>1040</v>
      </c>
      <c r="H264" s="34">
        <f ca="1">SUMIF(申请单位部分员工花名册!D:H,B:B,申请单位部分员工花名册!H:H)</f>
        <v>13597.28</v>
      </c>
      <c r="I264" s="34">
        <f ca="1">SUMIF(申请单位部分员工花名册!D:I,B:B,申请单位部分员工花名册!I:I)</f>
        <v>5778.81</v>
      </c>
      <c r="J264" s="34">
        <v>0</v>
      </c>
      <c r="K264" s="34">
        <f ca="1" t="shared" si="58"/>
        <v>19376.09</v>
      </c>
      <c r="L264" s="34">
        <f ca="1" t="shared" si="59"/>
        <v>19376.09</v>
      </c>
      <c r="M264" s="34">
        <f ca="1">SUMIF(申请个人部分高校生花名册!D:L,B:B,申请个人部分高校生花名册!L:L)</f>
        <v>2999.4</v>
      </c>
      <c r="N264" s="34">
        <f ca="1" t="shared" si="60"/>
        <v>2999.4</v>
      </c>
      <c r="O264" s="34">
        <f ca="1" t="shared" si="57"/>
        <v>22375.49</v>
      </c>
      <c r="P264" s="34" t="s">
        <v>21</v>
      </c>
    </row>
    <row r="265" s="31" customFormat="1" ht="28" customHeight="1" spans="1:16">
      <c r="A265" s="34">
        <f t="shared" si="65"/>
        <v>263</v>
      </c>
      <c r="B265" s="34" t="s">
        <v>1041</v>
      </c>
      <c r="C265" s="34">
        <v>1</v>
      </c>
      <c r="D265" s="34">
        <v>0</v>
      </c>
      <c r="E265" s="34" t="s">
        <v>1042</v>
      </c>
      <c r="F265" s="34" t="s">
        <v>1043</v>
      </c>
      <c r="G265" s="34" t="s">
        <v>1044</v>
      </c>
      <c r="H265" s="34">
        <f ca="1">SUMIF(申请单位部分员工花名册!D:H,B:B,申请单位部分员工花名册!H:H)</f>
        <v>2399.52</v>
      </c>
      <c r="I265" s="34">
        <f ca="1">SUMIF(申请单位部分员工花名册!D:I,B:B,申请单位部分员工花名册!I:I)</f>
        <v>1019.79</v>
      </c>
      <c r="J265" s="34">
        <v>0</v>
      </c>
      <c r="K265" s="34">
        <f ca="1" t="shared" si="58"/>
        <v>3419.31</v>
      </c>
      <c r="L265" s="34">
        <f ca="1" t="shared" si="59"/>
        <v>3419.31</v>
      </c>
      <c r="M265" s="34">
        <f ca="1">SUMIF(申请个人部分高校生花名册!D:L,B:B,申请个人部分高校生花名册!L:L)</f>
        <v>0</v>
      </c>
      <c r="N265" s="34">
        <f ca="1" t="shared" si="60"/>
        <v>0</v>
      </c>
      <c r="O265" s="34">
        <f ca="1" t="shared" si="57"/>
        <v>3419.31</v>
      </c>
      <c r="P265" s="34" t="s">
        <v>21</v>
      </c>
    </row>
    <row r="266" s="31" customFormat="1" ht="28" customHeight="1" spans="1:16">
      <c r="A266" s="34">
        <f t="shared" si="65"/>
        <v>264</v>
      </c>
      <c r="B266" s="34" t="s">
        <v>1045</v>
      </c>
      <c r="C266" s="34">
        <v>10</v>
      </c>
      <c r="D266" s="34">
        <v>0</v>
      </c>
      <c r="E266" s="34" t="s">
        <v>1046</v>
      </c>
      <c r="F266" s="34" t="s">
        <v>1047</v>
      </c>
      <c r="G266" s="34" t="s">
        <v>1048</v>
      </c>
      <c r="H266" s="34">
        <f ca="1">SUMIF(申请单位部分员工花名册!D:H,B:B,申请单位部分员工花名册!H:H)</f>
        <v>23996.64</v>
      </c>
      <c r="I266" s="34">
        <f ca="1">SUMIF(申请单位部分员工花名册!D:I,B:B,申请单位部分员工花名册!I:I)</f>
        <v>10198.53</v>
      </c>
      <c r="J266" s="34">
        <v>0</v>
      </c>
      <c r="K266" s="34">
        <f ca="1" t="shared" si="58"/>
        <v>34195.17</v>
      </c>
      <c r="L266" s="34">
        <f ca="1" t="shared" si="59"/>
        <v>34195.17</v>
      </c>
      <c r="M266" s="34">
        <f ca="1">SUMIF(申请个人部分高校生花名册!D:L,B:B,申请个人部分高校生花名册!L:L)</f>
        <v>0</v>
      </c>
      <c r="N266" s="34">
        <f ca="1" t="shared" si="60"/>
        <v>0</v>
      </c>
      <c r="O266" s="34">
        <f ca="1" t="shared" si="57"/>
        <v>34195.17</v>
      </c>
      <c r="P266" s="34" t="s">
        <v>21</v>
      </c>
    </row>
    <row r="267" s="31" customFormat="1" ht="28" customHeight="1" spans="1:16">
      <c r="A267" s="34">
        <f t="shared" si="65"/>
        <v>265</v>
      </c>
      <c r="B267" s="34" t="s">
        <v>1049</v>
      </c>
      <c r="C267" s="34">
        <v>10</v>
      </c>
      <c r="D267" s="34">
        <v>0</v>
      </c>
      <c r="E267" s="34" t="s">
        <v>1050</v>
      </c>
      <c r="F267" s="34" t="s">
        <v>1051</v>
      </c>
      <c r="G267" s="34" t="s">
        <v>1052</v>
      </c>
      <c r="H267" s="34">
        <f ca="1">SUMIF(申请单位部分员工花名册!D:H,B:B,申请单位部分员工花名册!H:H)</f>
        <v>23996.16</v>
      </c>
      <c r="I267" s="34">
        <f ca="1">SUMIF(申请单位部分员工花名册!D:I,B:B,申请单位部分员工花名册!I:I)</f>
        <v>10198.32</v>
      </c>
      <c r="J267" s="34">
        <v>0</v>
      </c>
      <c r="K267" s="34">
        <f ca="1" t="shared" si="58"/>
        <v>34194.48</v>
      </c>
      <c r="L267" s="34">
        <f ca="1" t="shared" si="59"/>
        <v>34194.48</v>
      </c>
      <c r="M267" s="34">
        <f ca="1">SUMIF(申请个人部分高校生花名册!D:L,B:B,申请个人部分高校生花名册!L:L)</f>
        <v>0</v>
      </c>
      <c r="N267" s="34">
        <f ca="1" t="shared" si="60"/>
        <v>0</v>
      </c>
      <c r="O267" s="34">
        <f ca="1" t="shared" si="57"/>
        <v>34194.48</v>
      </c>
      <c r="P267" s="34" t="s">
        <v>21</v>
      </c>
    </row>
    <row r="268" s="31" customFormat="1" ht="28" customHeight="1" spans="1:16">
      <c r="A268" s="34">
        <f t="shared" si="65"/>
        <v>266</v>
      </c>
      <c r="B268" s="34" t="s">
        <v>1053</v>
      </c>
      <c r="C268" s="34">
        <v>2</v>
      </c>
      <c r="D268" s="34">
        <v>0</v>
      </c>
      <c r="E268" s="34" t="s">
        <v>1054</v>
      </c>
      <c r="F268" s="34" t="s">
        <v>1055</v>
      </c>
      <c r="G268" s="34" t="s">
        <v>1056</v>
      </c>
      <c r="H268" s="34">
        <f ca="1">SUMIF(申请单位部分员工花名册!D:H,B:B,申请单位部分员工花名册!H:H)</f>
        <v>4799.04</v>
      </c>
      <c r="I268" s="34">
        <f ca="1">SUMIF(申请单位部分员工花名册!D:I,B:B,申请单位部分员工花名册!I:I)</f>
        <v>2039.58</v>
      </c>
      <c r="J268" s="34">
        <v>0</v>
      </c>
      <c r="K268" s="34">
        <f ca="1" t="shared" si="58"/>
        <v>6838.62</v>
      </c>
      <c r="L268" s="34">
        <f ca="1" t="shared" si="59"/>
        <v>6838.62</v>
      </c>
      <c r="M268" s="34">
        <f ca="1">SUMIF(申请个人部分高校生花名册!D:L,B:B,申请个人部分高校生花名册!L:L)</f>
        <v>0</v>
      </c>
      <c r="N268" s="34">
        <f ca="1" t="shared" si="60"/>
        <v>0</v>
      </c>
      <c r="O268" s="34">
        <f ca="1" t="shared" si="57"/>
        <v>6838.62</v>
      </c>
      <c r="P268" s="34" t="s">
        <v>21</v>
      </c>
    </row>
    <row r="269" s="31" customFormat="1" ht="28" customHeight="1" spans="1:16">
      <c r="A269" s="34">
        <f t="shared" si="65"/>
        <v>267</v>
      </c>
      <c r="B269" s="34" t="s">
        <v>1057</v>
      </c>
      <c r="C269" s="34">
        <v>22</v>
      </c>
      <c r="D269" s="34">
        <v>0</v>
      </c>
      <c r="E269" s="34" t="s">
        <v>1058</v>
      </c>
      <c r="F269" s="34" t="s">
        <v>1059</v>
      </c>
      <c r="G269" s="34" t="s">
        <v>1060</v>
      </c>
      <c r="H269" s="34">
        <f ca="1">SUMIF(申请单位部分员工花名册!D:H,B:B,申请单位部分员工花名册!H:H)</f>
        <v>52789.44</v>
      </c>
      <c r="I269" s="34">
        <f ca="1">SUMIF(申请单位部分员工花名册!D:I,B:B,申请单位部分员工花名册!I:I)</f>
        <v>22435.38</v>
      </c>
      <c r="J269" s="34">
        <v>0</v>
      </c>
      <c r="K269" s="34">
        <f ca="1" t="shared" si="58"/>
        <v>75224.82</v>
      </c>
      <c r="L269" s="34">
        <f ca="1" t="shared" si="59"/>
        <v>75224.82</v>
      </c>
      <c r="M269" s="34">
        <f ca="1">SUMIF(申请个人部分高校生花名册!D:L,B:B,申请个人部分高校生花名册!L:L)</f>
        <v>0</v>
      </c>
      <c r="N269" s="34">
        <f ca="1" t="shared" si="60"/>
        <v>0</v>
      </c>
      <c r="O269" s="34">
        <f ca="1" t="shared" si="57"/>
        <v>75224.82</v>
      </c>
      <c r="P269" s="34" t="s">
        <v>21</v>
      </c>
    </row>
    <row r="270" s="31" customFormat="1" ht="28" customHeight="1" spans="1:16">
      <c r="A270" s="34">
        <f t="shared" si="65"/>
        <v>268</v>
      </c>
      <c r="B270" s="34" t="s">
        <v>1061</v>
      </c>
      <c r="C270" s="34">
        <v>5</v>
      </c>
      <c r="D270" s="34">
        <v>0</v>
      </c>
      <c r="E270" s="34" t="s">
        <v>1062</v>
      </c>
      <c r="F270" s="34" t="s">
        <v>1063</v>
      </c>
      <c r="G270" s="34" t="s">
        <v>1064</v>
      </c>
      <c r="H270" s="34">
        <f ca="1">SUMIF(申请单位部分员工花名册!D:H,B:B,申请单位部分员工花名册!H:H)</f>
        <v>11997.6</v>
      </c>
      <c r="I270" s="34">
        <f ca="1">SUMIF(申请单位部分员工花名册!D:I,B:B,申请单位部分员工花名册!I:I)</f>
        <v>5098.95</v>
      </c>
      <c r="J270" s="34">
        <v>0</v>
      </c>
      <c r="K270" s="34">
        <f ca="1" t="shared" si="58"/>
        <v>17096.55</v>
      </c>
      <c r="L270" s="34">
        <f ca="1" t="shared" si="59"/>
        <v>17096.55</v>
      </c>
      <c r="M270" s="34">
        <f ca="1">SUMIF(申请个人部分高校生花名册!D:L,B:B,申请个人部分高校生花名册!L:L)</f>
        <v>0</v>
      </c>
      <c r="N270" s="34">
        <f ca="1" t="shared" si="60"/>
        <v>0</v>
      </c>
      <c r="O270" s="34">
        <f ca="1" t="shared" si="57"/>
        <v>17096.55</v>
      </c>
      <c r="P270" s="34" t="s">
        <v>21</v>
      </c>
    </row>
    <row r="271" s="31" customFormat="1" ht="28" customHeight="1" spans="1:16">
      <c r="A271" s="34">
        <f t="shared" si="65"/>
        <v>269</v>
      </c>
      <c r="B271" s="34" t="s">
        <v>1065</v>
      </c>
      <c r="C271" s="34">
        <v>3</v>
      </c>
      <c r="D271" s="34">
        <v>1</v>
      </c>
      <c r="E271" s="34" t="s">
        <v>1066</v>
      </c>
      <c r="F271" s="34" t="s">
        <v>1067</v>
      </c>
      <c r="G271" s="34" t="s">
        <v>1068</v>
      </c>
      <c r="H271" s="34">
        <f ca="1">SUMIF(申请单位部分员工花名册!D:H,B:B,申请单位部分员工花名册!H:H)</f>
        <v>6398.72</v>
      </c>
      <c r="I271" s="34">
        <f ca="1">SUMIF(申请单位部分员工花名册!D:I,B:B,申请单位部分员工花名册!I:I)</f>
        <v>2719.44</v>
      </c>
      <c r="J271" s="34">
        <v>0</v>
      </c>
      <c r="K271" s="34">
        <f ca="1" t="shared" si="58"/>
        <v>9118.16</v>
      </c>
      <c r="L271" s="34">
        <f ca="1" t="shared" si="59"/>
        <v>9118.16</v>
      </c>
      <c r="M271" s="34">
        <f ca="1">SUMIF(申请个人部分高校生花名册!D:L,B:B,申请个人部分高校生花名册!L:L)</f>
        <v>1499.7</v>
      </c>
      <c r="N271" s="34">
        <f ca="1" t="shared" si="60"/>
        <v>1499.7</v>
      </c>
      <c r="O271" s="34">
        <f ca="1" t="shared" si="57"/>
        <v>10617.86</v>
      </c>
      <c r="P271" s="34" t="s">
        <v>21</v>
      </c>
    </row>
    <row r="272" s="31" customFormat="1" ht="28" customHeight="1" spans="1:16">
      <c r="A272" s="34">
        <f t="shared" si="65"/>
        <v>270</v>
      </c>
      <c r="B272" s="34" t="s">
        <v>1069</v>
      </c>
      <c r="C272" s="34">
        <v>2</v>
      </c>
      <c r="D272" s="34">
        <v>1</v>
      </c>
      <c r="E272" s="34" t="s">
        <v>1070</v>
      </c>
      <c r="F272" s="34" t="s">
        <v>1071</v>
      </c>
      <c r="G272" s="34" t="s">
        <v>1072</v>
      </c>
      <c r="H272" s="34">
        <f ca="1">SUMIF(申请单位部分员工花名册!D:H,B:B,申请单位部分员工花名册!H:H)</f>
        <v>3999.2</v>
      </c>
      <c r="I272" s="34">
        <f ca="1">SUMIF(申请单位部分员工花名册!D:I,B:B,申请单位部分员工花名册!I:I)</f>
        <v>1699.65</v>
      </c>
      <c r="J272" s="34">
        <v>0</v>
      </c>
      <c r="K272" s="34">
        <f ca="1" t="shared" si="58"/>
        <v>5698.85</v>
      </c>
      <c r="L272" s="34">
        <f ca="1" t="shared" si="59"/>
        <v>5698.85</v>
      </c>
      <c r="M272" s="34">
        <f ca="1">SUMIF(申请个人部分高校生花名册!D:L,B:B,申请个人部分高校生花名册!L:L)</f>
        <v>1499.7</v>
      </c>
      <c r="N272" s="34">
        <f ca="1" t="shared" si="60"/>
        <v>1499.7</v>
      </c>
      <c r="O272" s="34">
        <f ca="1" t="shared" si="57"/>
        <v>7198.55</v>
      </c>
      <c r="P272" s="34" t="s">
        <v>21</v>
      </c>
    </row>
    <row r="273" s="31" customFormat="1" ht="28" customHeight="1" spans="1:16">
      <c r="A273" s="34">
        <f t="shared" si="65"/>
        <v>271</v>
      </c>
      <c r="B273" s="34" t="s">
        <v>1073</v>
      </c>
      <c r="C273" s="34">
        <v>3</v>
      </c>
      <c r="D273" s="34">
        <v>1</v>
      </c>
      <c r="E273" s="34" t="s">
        <v>763</v>
      </c>
      <c r="F273" s="34" t="s">
        <v>1074</v>
      </c>
      <c r="G273" s="34" t="s">
        <v>1075</v>
      </c>
      <c r="H273" s="34">
        <f ca="1">SUMIF(申请单位部分员工花名册!D:H,B:B,申请单位部分员工花名册!H:H)</f>
        <v>7198.56</v>
      </c>
      <c r="I273" s="34">
        <f ca="1">SUMIF(申请单位部分员工花名册!D:I,B:B,申请单位部分员工花名册!I:I)</f>
        <v>3059.37</v>
      </c>
      <c r="J273" s="34">
        <v>0</v>
      </c>
      <c r="K273" s="34">
        <f ca="1" t="shared" si="58"/>
        <v>10257.93</v>
      </c>
      <c r="L273" s="34">
        <f ca="1" t="shared" si="59"/>
        <v>10257.93</v>
      </c>
      <c r="M273" s="34">
        <f ca="1">SUMIF(申请个人部分高校生花名册!D:L,B:B,申请个人部分高校生花名册!L:L)</f>
        <v>1499.7</v>
      </c>
      <c r="N273" s="34">
        <f ca="1" t="shared" si="60"/>
        <v>1499.7</v>
      </c>
      <c r="O273" s="34">
        <f ca="1" t="shared" si="57"/>
        <v>11757.63</v>
      </c>
      <c r="P273" s="34" t="s">
        <v>21</v>
      </c>
    </row>
    <row r="274" s="31" customFormat="1" ht="28" customHeight="1" spans="1:16">
      <c r="A274" s="34">
        <f t="shared" si="65"/>
        <v>272</v>
      </c>
      <c r="B274" s="34" t="s">
        <v>1076</v>
      </c>
      <c r="C274" s="34">
        <v>1</v>
      </c>
      <c r="D274" s="34">
        <v>0</v>
      </c>
      <c r="E274" s="34" t="s">
        <v>1077</v>
      </c>
      <c r="F274" s="34" t="s">
        <v>1078</v>
      </c>
      <c r="G274" s="34" t="s">
        <v>1079</v>
      </c>
      <c r="H274" s="34">
        <f ca="1">SUMIF(申请单位部分员工花名册!D:H,B:B,申请单位部分员工花名册!H:H)</f>
        <v>2399.52</v>
      </c>
      <c r="I274" s="34">
        <f ca="1">SUMIF(申请单位部分员工花名册!D:I,B:B,申请单位部分员工花名册!I:I)</f>
        <v>1019.79</v>
      </c>
      <c r="J274" s="34">
        <v>0</v>
      </c>
      <c r="K274" s="34">
        <f ca="1" t="shared" si="58"/>
        <v>3419.31</v>
      </c>
      <c r="L274" s="34">
        <f ca="1" t="shared" si="59"/>
        <v>3419.31</v>
      </c>
      <c r="M274" s="34">
        <f ca="1">SUMIF(申请个人部分高校生花名册!D:L,B:B,申请个人部分高校生花名册!L:L)</f>
        <v>0</v>
      </c>
      <c r="N274" s="34">
        <f ca="1" t="shared" si="60"/>
        <v>0</v>
      </c>
      <c r="O274" s="34">
        <f ca="1" t="shared" si="57"/>
        <v>3419.31</v>
      </c>
      <c r="P274" s="34" t="s">
        <v>21</v>
      </c>
    </row>
    <row r="275" s="31" customFormat="1" ht="28" customHeight="1" spans="1:16">
      <c r="A275" s="34">
        <f t="shared" si="65"/>
        <v>273</v>
      </c>
      <c r="B275" s="34" t="s">
        <v>1080</v>
      </c>
      <c r="C275" s="34">
        <v>4</v>
      </c>
      <c r="D275" s="34">
        <v>0</v>
      </c>
      <c r="E275" s="34" t="s">
        <v>1081</v>
      </c>
      <c r="F275" s="34" t="s">
        <v>1082</v>
      </c>
      <c r="G275" s="34" t="s">
        <v>1083</v>
      </c>
      <c r="H275" s="34">
        <f ca="1">SUMIF(申请单位部分员工花名册!D:H,B:B,申请单位部分员工花名册!H:H)</f>
        <v>9598.08</v>
      </c>
      <c r="I275" s="34">
        <f ca="1">SUMIF(申请单位部分员工花名册!D:I,B:B,申请单位部分员工花名册!I:I)</f>
        <v>4079.16</v>
      </c>
      <c r="J275" s="34">
        <v>0</v>
      </c>
      <c r="K275" s="34">
        <f ca="1" t="shared" si="58"/>
        <v>13677.24</v>
      </c>
      <c r="L275" s="34">
        <f ca="1" t="shared" si="59"/>
        <v>13677.24</v>
      </c>
      <c r="M275" s="34">
        <f ca="1">SUMIF(申请个人部分高校生花名册!D:L,B:B,申请个人部分高校生花名册!L:L)</f>
        <v>0</v>
      </c>
      <c r="N275" s="34">
        <f ca="1" t="shared" si="60"/>
        <v>0</v>
      </c>
      <c r="O275" s="34">
        <f ca="1" t="shared" si="57"/>
        <v>13677.24</v>
      </c>
      <c r="P275" s="34" t="s">
        <v>21</v>
      </c>
    </row>
    <row r="276" s="31" customFormat="1" ht="28" customHeight="1" spans="1:16">
      <c r="A276" s="34">
        <f t="shared" ref="A276:A283" si="66">ROW()-2</f>
        <v>274</v>
      </c>
      <c r="B276" s="34" t="s">
        <v>1084</v>
      </c>
      <c r="C276" s="34">
        <v>1</v>
      </c>
      <c r="D276" s="34">
        <v>0</v>
      </c>
      <c r="E276" s="34" t="s">
        <v>1085</v>
      </c>
      <c r="F276" s="34" t="s">
        <v>1086</v>
      </c>
      <c r="G276" s="34" t="s">
        <v>1087</v>
      </c>
      <c r="H276" s="34">
        <f ca="1">SUMIF(申请单位部分员工花名册!D:H,B:B,申请单位部分员工花名册!H:H)</f>
        <v>2399.52</v>
      </c>
      <c r="I276" s="34">
        <f ca="1">SUMIF(申请单位部分员工花名册!D:I,B:B,申请单位部分员工花名册!I:I)</f>
        <v>1019.79</v>
      </c>
      <c r="J276" s="34">
        <v>0</v>
      </c>
      <c r="K276" s="34">
        <f ca="1" t="shared" ref="K276:K290" si="67">H276+I276</f>
        <v>3419.31</v>
      </c>
      <c r="L276" s="34">
        <f ca="1" t="shared" ref="L276:L290" si="68">K276</f>
        <v>3419.31</v>
      </c>
      <c r="M276" s="34">
        <f ca="1">SUMIF(申请个人部分高校生花名册!D:L,B:B,申请个人部分高校生花名册!L:L)</f>
        <v>0</v>
      </c>
      <c r="N276" s="34">
        <f ca="1" t="shared" ref="N276:N290" si="69">M276</f>
        <v>0</v>
      </c>
      <c r="O276" s="34">
        <f ca="1" t="shared" ref="O276:O290" si="70">L276+N276</f>
        <v>3419.31</v>
      </c>
      <c r="P276" s="34" t="s">
        <v>21</v>
      </c>
    </row>
    <row r="277" s="31" customFormat="1" ht="28" customHeight="1" spans="1:16">
      <c r="A277" s="34">
        <f t="shared" si="66"/>
        <v>275</v>
      </c>
      <c r="B277" s="34" t="s">
        <v>1088</v>
      </c>
      <c r="C277" s="34">
        <v>3</v>
      </c>
      <c r="D277" s="34">
        <v>0</v>
      </c>
      <c r="E277" s="34" t="s">
        <v>1089</v>
      </c>
      <c r="F277" s="34" t="s">
        <v>1090</v>
      </c>
      <c r="G277" s="34" t="s">
        <v>1091</v>
      </c>
      <c r="H277" s="34">
        <f ca="1">SUMIF(申请单位部分员工花名册!D:H,B:B,申请单位部分员工花名册!H:H)</f>
        <v>7198.56</v>
      </c>
      <c r="I277" s="34">
        <f ca="1">SUMIF(申请单位部分员工花名册!D:I,B:B,申请单位部分员工花名册!I:I)</f>
        <v>3059.37</v>
      </c>
      <c r="J277" s="34">
        <v>0</v>
      </c>
      <c r="K277" s="34">
        <f ca="1" t="shared" si="67"/>
        <v>10257.93</v>
      </c>
      <c r="L277" s="34">
        <f ca="1" t="shared" si="68"/>
        <v>10257.93</v>
      </c>
      <c r="M277" s="34">
        <f ca="1">SUMIF(申请个人部分高校生花名册!D:L,B:B,申请个人部分高校生花名册!L:L)</f>
        <v>0</v>
      </c>
      <c r="N277" s="34">
        <f ca="1" t="shared" si="69"/>
        <v>0</v>
      </c>
      <c r="O277" s="34">
        <f ca="1" t="shared" si="70"/>
        <v>10257.93</v>
      </c>
      <c r="P277" s="34" t="s">
        <v>21</v>
      </c>
    </row>
    <row r="278" s="31" customFormat="1" ht="28" customHeight="1" spans="1:16">
      <c r="A278" s="34">
        <f t="shared" si="66"/>
        <v>276</v>
      </c>
      <c r="B278" s="34" t="s">
        <v>1092</v>
      </c>
      <c r="C278" s="34">
        <v>1</v>
      </c>
      <c r="D278" s="34">
        <v>0</v>
      </c>
      <c r="E278" s="34" t="s">
        <v>1093</v>
      </c>
      <c r="F278" s="34" t="s">
        <v>1094</v>
      </c>
      <c r="G278" s="34" t="s">
        <v>1095</v>
      </c>
      <c r="H278" s="34">
        <f ca="1">SUMIF(申请单位部分员工花名册!D:H,B:B,申请单位部分员工花名册!H:H)</f>
        <v>2399.52</v>
      </c>
      <c r="I278" s="34">
        <f ca="1">SUMIF(申请单位部分员工花名册!D:I,B:B,申请单位部分员工花名册!I:I)</f>
        <v>1019.79</v>
      </c>
      <c r="J278" s="34">
        <v>0</v>
      </c>
      <c r="K278" s="34">
        <f ca="1" t="shared" si="67"/>
        <v>3419.31</v>
      </c>
      <c r="L278" s="34">
        <f ca="1" t="shared" si="68"/>
        <v>3419.31</v>
      </c>
      <c r="M278" s="34">
        <f ca="1">SUMIF(申请个人部分高校生花名册!D:L,B:B,申请个人部分高校生花名册!L:L)</f>
        <v>0</v>
      </c>
      <c r="N278" s="34">
        <f ca="1" t="shared" si="69"/>
        <v>0</v>
      </c>
      <c r="O278" s="34">
        <f ca="1" t="shared" si="70"/>
        <v>3419.31</v>
      </c>
      <c r="P278" s="34" t="s">
        <v>21</v>
      </c>
    </row>
    <row r="279" s="31" customFormat="1" ht="28" customHeight="1" spans="1:16">
      <c r="A279" s="34">
        <f t="shared" si="66"/>
        <v>277</v>
      </c>
      <c r="B279" s="34" t="s">
        <v>1096</v>
      </c>
      <c r="C279" s="34">
        <v>5</v>
      </c>
      <c r="D279" s="34">
        <v>0</v>
      </c>
      <c r="E279" s="34" t="s">
        <v>1097</v>
      </c>
      <c r="F279" s="34" t="s">
        <v>1098</v>
      </c>
      <c r="G279" s="34" t="s">
        <v>1099</v>
      </c>
      <c r="H279" s="34">
        <f ca="1">SUMIF(申请单位部分员工花名册!D:H,B:B,申请单位部分员工花名册!H:H)</f>
        <v>6400</v>
      </c>
      <c r="I279" s="34">
        <f ca="1">SUMIF(申请单位部分员工花名册!D:I,B:B,申请单位部分员工花名册!I:I)</f>
        <v>2720</v>
      </c>
      <c r="J279" s="34">
        <v>0</v>
      </c>
      <c r="K279" s="34">
        <f ca="1" t="shared" si="67"/>
        <v>9120</v>
      </c>
      <c r="L279" s="34">
        <f ca="1" t="shared" si="68"/>
        <v>9120</v>
      </c>
      <c r="M279" s="34">
        <f ca="1">SUMIF(申请个人部分高校生花名册!D:L,B:B,申请个人部分高校生花名册!L:L)</f>
        <v>0</v>
      </c>
      <c r="N279" s="34">
        <f ca="1" t="shared" si="69"/>
        <v>0</v>
      </c>
      <c r="O279" s="34">
        <f ca="1" t="shared" si="70"/>
        <v>9120</v>
      </c>
      <c r="P279" s="34" t="s">
        <v>21</v>
      </c>
    </row>
    <row r="280" s="31" customFormat="1" ht="28" customHeight="1" spans="1:16">
      <c r="A280" s="34">
        <f t="shared" si="66"/>
        <v>278</v>
      </c>
      <c r="B280" s="34" t="s">
        <v>1100</v>
      </c>
      <c r="C280" s="34">
        <v>2</v>
      </c>
      <c r="D280" s="34">
        <v>0</v>
      </c>
      <c r="E280" s="34" t="s">
        <v>1101</v>
      </c>
      <c r="F280" s="34" t="s">
        <v>1102</v>
      </c>
      <c r="G280" s="34" t="s">
        <v>1103</v>
      </c>
      <c r="H280" s="34">
        <f ca="1">SUMIF(申请单位部分员工花名册!D:H,B:B,申请单位部分员工花名册!H:H)</f>
        <v>4799.04</v>
      </c>
      <c r="I280" s="34">
        <f ca="1">SUMIF(申请单位部分员工花名册!D:I,B:B,申请单位部分员工花名册!I:I)</f>
        <v>2039.58</v>
      </c>
      <c r="J280" s="34">
        <v>0</v>
      </c>
      <c r="K280" s="34">
        <f ca="1" t="shared" si="67"/>
        <v>6838.62</v>
      </c>
      <c r="L280" s="34">
        <f ca="1" t="shared" si="68"/>
        <v>6838.62</v>
      </c>
      <c r="M280" s="34">
        <f ca="1">SUMIF(申请个人部分高校生花名册!D:L,B:B,申请个人部分高校生花名册!L:L)</f>
        <v>0</v>
      </c>
      <c r="N280" s="34">
        <f ca="1" t="shared" si="69"/>
        <v>0</v>
      </c>
      <c r="O280" s="34">
        <f ca="1" t="shared" si="70"/>
        <v>6838.62</v>
      </c>
      <c r="P280" s="34" t="s">
        <v>21</v>
      </c>
    </row>
    <row r="281" s="31" customFormat="1" ht="28" customHeight="1" spans="1:16">
      <c r="A281" s="34">
        <f t="shared" si="66"/>
        <v>279</v>
      </c>
      <c r="B281" s="34" t="s">
        <v>1104</v>
      </c>
      <c r="C281" s="34">
        <v>4</v>
      </c>
      <c r="D281" s="34">
        <v>0</v>
      </c>
      <c r="E281" s="34" t="s">
        <v>1105</v>
      </c>
      <c r="F281" s="34" t="s">
        <v>1003</v>
      </c>
      <c r="G281" s="34" t="s">
        <v>1106</v>
      </c>
      <c r="H281" s="34">
        <f ca="1">SUMIF(申请单位部分员工花名册!D:H,B:B,申请单位部分员工花名册!H:H)</f>
        <v>9598.08</v>
      </c>
      <c r="I281" s="34">
        <f ca="1">SUMIF(申请单位部分员工花名册!D:I,B:B,申请单位部分员工花名册!I:I)</f>
        <v>4079.16</v>
      </c>
      <c r="J281" s="34">
        <v>0</v>
      </c>
      <c r="K281" s="34">
        <f ca="1" t="shared" si="67"/>
        <v>13677.24</v>
      </c>
      <c r="L281" s="34">
        <f ca="1" t="shared" si="68"/>
        <v>13677.24</v>
      </c>
      <c r="M281" s="34">
        <f ca="1">SUMIF(申请个人部分高校生花名册!D:L,B:B,申请个人部分高校生花名册!L:L)</f>
        <v>0</v>
      </c>
      <c r="N281" s="34">
        <f ca="1" t="shared" si="69"/>
        <v>0</v>
      </c>
      <c r="O281" s="34">
        <f ca="1" t="shared" si="70"/>
        <v>13677.24</v>
      </c>
      <c r="P281" s="34" t="s">
        <v>21</v>
      </c>
    </row>
    <row r="282" s="31" customFormat="1" ht="28" customHeight="1" spans="1:16">
      <c r="A282" s="34">
        <f t="shared" si="66"/>
        <v>280</v>
      </c>
      <c r="B282" s="34" t="s">
        <v>1107</v>
      </c>
      <c r="C282" s="34">
        <v>1</v>
      </c>
      <c r="D282" s="34">
        <v>0</v>
      </c>
      <c r="E282" s="34" t="s">
        <v>1108</v>
      </c>
      <c r="F282" s="34" t="s">
        <v>1109</v>
      </c>
      <c r="G282" s="34" t="s">
        <v>1110</v>
      </c>
      <c r="H282" s="34">
        <f ca="1">SUMIF(申请单位部分员工花名册!D:H,B:B,申请单位部分员工花名册!H:H)</f>
        <v>2399.52</v>
      </c>
      <c r="I282" s="34">
        <f ca="1">SUMIF(申请单位部分员工花名册!D:I,B:B,申请单位部分员工花名册!I:I)</f>
        <v>1019.79</v>
      </c>
      <c r="J282" s="34">
        <v>0</v>
      </c>
      <c r="K282" s="34">
        <f ca="1" t="shared" si="67"/>
        <v>3419.31</v>
      </c>
      <c r="L282" s="34">
        <f ca="1" t="shared" si="68"/>
        <v>3419.31</v>
      </c>
      <c r="M282" s="34">
        <f ca="1">SUMIF(申请个人部分高校生花名册!D:L,B:B,申请个人部分高校生花名册!L:L)</f>
        <v>0</v>
      </c>
      <c r="N282" s="34">
        <f ca="1" t="shared" si="69"/>
        <v>0</v>
      </c>
      <c r="O282" s="34">
        <f ca="1" t="shared" si="70"/>
        <v>3419.31</v>
      </c>
      <c r="P282" s="34" t="s">
        <v>21</v>
      </c>
    </row>
    <row r="283" s="31" customFormat="1" ht="28" customHeight="1" spans="1:16">
      <c r="A283" s="34">
        <f t="shared" si="66"/>
        <v>281</v>
      </c>
      <c r="B283" s="34" t="s">
        <v>1111</v>
      </c>
      <c r="C283" s="34">
        <v>6</v>
      </c>
      <c r="D283" s="34">
        <v>0</v>
      </c>
      <c r="E283" s="34" t="s">
        <v>1112</v>
      </c>
      <c r="F283" s="34" t="s">
        <v>1113</v>
      </c>
      <c r="G283" s="34" t="s">
        <v>1114</v>
      </c>
      <c r="H283" s="34">
        <f ca="1">SUMIF(申请单位部分员工花名册!D:H,B:B,申请单位部分员工花名册!H:H)</f>
        <v>14397.6</v>
      </c>
      <c r="I283" s="34">
        <f ca="1">SUMIF(申请单位部分员工花名册!D:I,B:B,申请单位部分员工花名册!I:I)</f>
        <v>6118.95</v>
      </c>
      <c r="J283" s="34">
        <v>0</v>
      </c>
      <c r="K283" s="34">
        <f ca="1" t="shared" si="67"/>
        <v>20516.55</v>
      </c>
      <c r="L283" s="34">
        <f ca="1" t="shared" si="68"/>
        <v>20516.55</v>
      </c>
      <c r="M283" s="34">
        <f ca="1">SUMIF(申请个人部分高校生花名册!D:L,B:B,申请个人部分高校生花名册!L:L)</f>
        <v>0</v>
      </c>
      <c r="N283" s="34">
        <f ca="1" t="shared" si="69"/>
        <v>0</v>
      </c>
      <c r="O283" s="34">
        <f ca="1" t="shared" si="70"/>
        <v>20516.55</v>
      </c>
      <c r="P283" s="34" t="s">
        <v>21</v>
      </c>
    </row>
    <row r="284" s="31" customFormat="1" ht="28" customHeight="1" spans="1:16">
      <c r="A284" s="34">
        <f t="shared" ref="A284:A293" si="71">ROW()-2</f>
        <v>282</v>
      </c>
      <c r="B284" s="34" t="s">
        <v>1115</v>
      </c>
      <c r="C284" s="34">
        <v>3</v>
      </c>
      <c r="D284" s="34">
        <v>0</v>
      </c>
      <c r="E284" s="34" t="s">
        <v>1116</v>
      </c>
      <c r="F284" s="34" t="s">
        <v>1117</v>
      </c>
      <c r="G284" s="34" t="s">
        <v>1118</v>
      </c>
      <c r="H284" s="34">
        <f ca="1">SUMIF(申请单位部分员工花名册!D:H,B:B,申请单位部分员工花名册!H:H)</f>
        <v>6398.72</v>
      </c>
      <c r="I284" s="34">
        <f ca="1">SUMIF(申请单位部分员工花名册!D:I,B:B,申请单位部分员工花名册!I:I)</f>
        <v>2719.44</v>
      </c>
      <c r="J284" s="34">
        <v>0</v>
      </c>
      <c r="K284" s="34">
        <f ca="1" t="shared" si="67"/>
        <v>9118.16</v>
      </c>
      <c r="L284" s="34">
        <f ca="1" t="shared" si="68"/>
        <v>9118.16</v>
      </c>
      <c r="M284" s="34">
        <f ca="1">SUMIF(申请个人部分高校生花名册!D:L,B:B,申请个人部分高校生花名册!L:L)</f>
        <v>0</v>
      </c>
      <c r="N284" s="34">
        <f ca="1" t="shared" si="69"/>
        <v>0</v>
      </c>
      <c r="O284" s="34">
        <f ca="1" t="shared" si="70"/>
        <v>9118.16</v>
      </c>
      <c r="P284" s="34" t="s">
        <v>21</v>
      </c>
    </row>
    <row r="285" s="31" customFormat="1" ht="28" customHeight="1" spans="1:16">
      <c r="A285" s="34">
        <f t="shared" si="71"/>
        <v>283</v>
      </c>
      <c r="B285" s="34" t="s">
        <v>1119</v>
      </c>
      <c r="C285" s="34">
        <v>1</v>
      </c>
      <c r="D285" s="34">
        <v>0</v>
      </c>
      <c r="E285" s="34" t="s">
        <v>1120</v>
      </c>
      <c r="F285" s="34" t="s">
        <v>1121</v>
      </c>
      <c r="G285" s="34" t="s">
        <v>1122</v>
      </c>
      <c r="H285" s="34">
        <f ca="1">SUMIF(申请单位部分员工花名册!D:H,B:B,申请单位部分员工花名册!H:H)</f>
        <v>2399.52</v>
      </c>
      <c r="I285" s="34">
        <f ca="1">SUMIF(申请单位部分员工花名册!D:I,B:B,申请单位部分员工花名册!I:I)</f>
        <v>1019.79</v>
      </c>
      <c r="J285" s="34">
        <v>0</v>
      </c>
      <c r="K285" s="34">
        <f ca="1" t="shared" si="67"/>
        <v>3419.31</v>
      </c>
      <c r="L285" s="34">
        <f ca="1" t="shared" si="68"/>
        <v>3419.31</v>
      </c>
      <c r="M285" s="34">
        <f ca="1">SUMIF(申请个人部分高校生花名册!D:L,B:B,申请个人部分高校生花名册!L:L)</f>
        <v>0</v>
      </c>
      <c r="N285" s="34">
        <f ca="1" t="shared" si="69"/>
        <v>0</v>
      </c>
      <c r="O285" s="34">
        <f ca="1" t="shared" si="70"/>
        <v>3419.31</v>
      </c>
      <c r="P285" s="34" t="s">
        <v>21</v>
      </c>
    </row>
    <row r="286" s="31" customFormat="1" ht="28" customHeight="1" spans="1:16">
      <c r="A286" s="34">
        <f t="shared" si="71"/>
        <v>284</v>
      </c>
      <c r="B286" s="34" t="s">
        <v>1123</v>
      </c>
      <c r="C286" s="34">
        <v>3</v>
      </c>
      <c r="D286" s="34">
        <v>0</v>
      </c>
      <c r="E286" s="34" t="s">
        <v>1124</v>
      </c>
      <c r="F286" s="34" t="s">
        <v>1125</v>
      </c>
      <c r="G286" s="34" t="s">
        <v>1044</v>
      </c>
      <c r="H286" s="34">
        <f ca="1">SUMIF(申请单位部分员工花名册!D:H,B:B,申请单位部分员工花名册!H:H)</f>
        <v>4799.04</v>
      </c>
      <c r="I286" s="34">
        <f ca="1">SUMIF(申请单位部分员工花名册!D:I,B:B,申请单位部分员工花名册!I:I)</f>
        <v>2039.58</v>
      </c>
      <c r="J286" s="34">
        <v>0</v>
      </c>
      <c r="K286" s="34">
        <f ca="1" t="shared" si="67"/>
        <v>6838.62</v>
      </c>
      <c r="L286" s="34">
        <f ca="1" t="shared" si="68"/>
        <v>6838.62</v>
      </c>
      <c r="M286" s="34">
        <f ca="1">SUMIF(申请个人部分高校生花名册!D:L,B:B,申请个人部分高校生花名册!L:L)</f>
        <v>0</v>
      </c>
      <c r="N286" s="34">
        <f ca="1" t="shared" si="69"/>
        <v>0</v>
      </c>
      <c r="O286" s="34">
        <f ca="1" t="shared" si="70"/>
        <v>6838.62</v>
      </c>
      <c r="P286" s="34" t="s">
        <v>21</v>
      </c>
    </row>
    <row r="287" s="31" customFormat="1" ht="28" customHeight="1" spans="1:16">
      <c r="A287" s="34">
        <f t="shared" si="71"/>
        <v>285</v>
      </c>
      <c r="B287" s="34" t="s">
        <v>1126</v>
      </c>
      <c r="C287" s="34">
        <v>1</v>
      </c>
      <c r="D287" s="34">
        <v>0</v>
      </c>
      <c r="E287" s="34" t="s">
        <v>1127</v>
      </c>
      <c r="F287" s="34" t="s">
        <v>1128</v>
      </c>
      <c r="G287" s="34" t="s">
        <v>1129</v>
      </c>
      <c r="H287" s="34">
        <f ca="1">SUMIF(申请单位部分员工花名册!D:H,B:B,申请单位部分员工花名册!H:H)</f>
        <v>2399.52</v>
      </c>
      <c r="I287" s="34">
        <f ca="1">SUMIF(申请单位部分员工花名册!D:I,B:B,申请单位部分员工花名册!I:I)</f>
        <v>1019.79</v>
      </c>
      <c r="J287" s="34">
        <v>0</v>
      </c>
      <c r="K287" s="34">
        <f ca="1" t="shared" si="67"/>
        <v>3419.31</v>
      </c>
      <c r="L287" s="34">
        <f ca="1" t="shared" si="68"/>
        <v>3419.31</v>
      </c>
      <c r="M287" s="34">
        <f ca="1">SUMIF(申请个人部分高校生花名册!D:L,B:B,申请个人部分高校生花名册!L:L)</f>
        <v>0</v>
      </c>
      <c r="N287" s="34">
        <f ca="1" t="shared" si="69"/>
        <v>0</v>
      </c>
      <c r="O287" s="34">
        <f ca="1" t="shared" si="70"/>
        <v>3419.31</v>
      </c>
      <c r="P287" s="34" t="s">
        <v>21</v>
      </c>
    </row>
    <row r="288" s="31" customFormat="1" ht="28" customHeight="1" spans="1:16">
      <c r="A288" s="34">
        <f t="shared" si="71"/>
        <v>286</v>
      </c>
      <c r="B288" s="34" t="s">
        <v>1130</v>
      </c>
      <c r="C288" s="34">
        <v>6</v>
      </c>
      <c r="D288" s="34">
        <v>0</v>
      </c>
      <c r="E288" s="34" t="s">
        <v>1131</v>
      </c>
      <c r="F288" s="34" t="s">
        <v>1132</v>
      </c>
      <c r="G288" s="34" t="s">
        <v>1133</v>
      </c>
      <c r="H288" s="34">
        <f ca="1">SUMIF(申请单位部分员工花名册!D:H,B:B,申请单位部分员工花名册!H:H)</f>
        <v>14397.12</v>
      </c>
      <c r="I288" s="34">
        <f ca="1">SUMIF(申请单位部分员工花名册!D:I,B:B,申请单位部分员工花名册!I:I)</f>
        <v>6118.74</v>
      </c>
      <c r="J288" s="34">
        <v>0</v>
      </c>
      <c r="K288" s="34">
        <f ca="1" t="shared" si="67"/>
        <v>20515.86</v>
      </c>
      <c r="L288" s="34">
        <f ca="1" t="shared" si="68"/>
        <v>20515.86</v>
      </c>
      <c r="M288" s="34">
        <f ca="1">SUMIF(申请个人部分高校生花名册!D:L,B:B,申请个人部分高校生花名册!L:L)</f>
        <v>0</v>
      </c>
      <c r="N288" s="34">
        <f ca="1" t="shared" si="69"/>
        <v>0</v>
      </c>
      <c r="O288" s="34">
        <f ca="1" t="shared" si="70"/>
        <v>20515.86</v>
      </c>
      <c r="P288" s="34" t="s">
        <v>21</v>
      </c>
    </row>
    <row r="289" s="31" customFormat="1" ht="28" customHeight="1" spans="1:16">
      <c r="A289" s="34">
        <f t="shared" si="71"/>
        <v>287</v>
      </c>
      <c r="B289" s="34" t="s">
        <v>1134</v>
      </c>
      <c r="C289" s="34">
        <v>2</v>
      </c>
      <c r="D289" s="34">
        <v>0</v>
      </c>
      <c r="E289" s="34" t="s">
        <v>1135</v>
      </c>
      <c r="F289" s="34" t="s">
        <v>1136</v>
      </c>
      <c r="G289" s="34" t="s">
        <v>1137</v>
      </c>
      <c r="H289" s="34">
        <f ca="1">SUMIF(申请单位部分员工花名册!D:H,B:B,申请单位部分员工花名册!H:H)</f>
        <v>4799.04</v>
      </c>
      <c r="I289" s="34">
        <f ca="1">SUMIF(申请单位部分员工花名册!D:I,B:B,申请单位部分员工花名册!I:I)</f>
        <v>2039.58</v>
      </c>
      <c r="J289" s="34">
        <v>0</v>
      </c>
      <c r="K289" s="34">
        <f ca="1" t="shared" ref="K289:K294" si="72">H289+I289</f>
        <v>6838.62</v>
      </c>
      <c r="L289" s="34">
        <f ca="1" t="shared" ref="L289:L294" si="73">K289</f>
        <v>6838.62</v>
      </c>
      <c r="M289" s="34">
        <f ca="1">SUMIF(申请个人部分高校生花名册!D:L,B:B,申请个人部分高校生花名册!L:L)</f>
        <v>0</v>
      </c>
      <c r="N289" s="34">
        <f ca="1" t="shared" ref="N289:N294" si="74">M289</f>
        <v>0</v>
      </c>
      <c r="O289" s="34">
        <f ca="1" t="shared" ref="O289:O294" si="75">L289+N289</f>
        <v>6838.62</v>
      </c>
      <c r="P289" s="34" t="s">
        <v>21</v>
      </c>
    </row>
    <row r="290" s="31" customFormat="1" ht="28" customHeight="1" spans="1:16">
      <c r="A290" s="34">
        <f t="shared" si="71"/>
        <v>288</v>
      </c>
      <c r="B290" s="34" t="s">
        <v>1138</v>
      </c>
      <c r="C290" s="34">
        <v>1</v>
      </c>
      <c r="D290" s="34">
        <v>0</v>
      </c>
      <c r="E290" s="34" t="s">
        <v>1139</v>
      </c>
      <c r="F290" s="34" t="s">
        <v>1140</v>
      </c>
      <c r="G290" s="34" t="s">
        <v>1141</v>
      </c>
      <c r="H290" s="34">
        <f ca="1">SUMIF(申请单位部分员工花名册!D:H,B:B,申请单位部分员工花名册!H:H)</f>
        <v>2399.52</v>
      </c>
      <c r="I290" s="34">
        <f ca="1">SUMIF(申请单位部分员工花名册!D:I,B:B,申请单位部分员工花名册!I:I)</f>
        <v>1019.79</v>
      </c>
      <c r="J290" s="34">
        <v>0</v>
      </c>
      <c r="K290" s="34">
        <f ca="1" t="shared" si="72"/>
        <v>3419.31</v>
      </c>
      <c r="L290" s="34">
        <f ca="1" t="shared" si="73"/>
        <v>3419.31</v>
      </c>
      <c r="M290" s="34">
        <f ca="1">SUMIF(申请个人部分高校生花名册!D:L,B:B,申请个人部分高校生花名册!L:L)</f>
        <v>0</v>
      </c>
      <c r="N290" s="34">
        <f ca="1" t="shared" si="74"/>
        <v>0</v>
      </c>
      <c r="O290" s="34">
        <f ca="1" t="shared" si="75"/>
        <v>3419.31</v>
      </c>
      <c r="P290" s="34" t="s">
        <v>21</v>
      </c>
    </row>
    <row r="291" s="31" customFormat="1" ht="28" customHeight="1" spans="1:16">
      <c r="A291" s="34">
        <f t="shared" si="71"/>
        <v>289</v>
      </c>
      <c r="B291" s="34" t="s">
        <v>1142</v>
      </c>
      <c r="C291" s="34">
        <v>6</v>
      </c>
      <c r="D291" s="34">
        <v>0</v>
      </c>
      <c r="E291" s="34" t="s">
        <v>1143</v>
      </c>
      <c r="F291" s="34" t="s">
        <v>203</v>
      </c>
      <c r="G291" s="34" t="s">
        <v>1144</v>
      </c>
      <c r="H291" s="34">
        <f ca="1">SUMIF(申请单位部分员工花名册!D:H,B:B,申请单位部分员工花名册!H:H)</f>
        <v>14397.12</v>
      </c>
      <c r="I291" s="34">
        <f ca="1">SUMIF(申请单位部分员工花名册!D:I,B:B,申请单位部分员工花名册!I:I)</f>
        <v>6118.74</v>
      </c>
      <c r="J291" s="34">
        <v>0</v>
      </c>
      <c r="K291" s="34">
        <f ca="1" t="shared" si="72"/>
        <v>20515.86</v>
      </c>
      <c r="L291" s="34">
        <f ca="1" t="shared" si="73"/>
        <v>20515.86</v>
      </c>
      <c r="M291" s="34">
        <f ca="1">SUMIF(申请个人部分高校生花名册!D:L,B:B,申请个人部分高校生花名册!L:L)</f>
        <v>0</v>
      </c>
      <c r="N291" s="34">
        <f ca="1" t="shared" si="74"/>
        <v>0</v>
      </c>
      <c r="O291" s="34">
        <f ca="1" t="shared" si="75"/>
        <v>20515.86</v>
      </c>
      <c r="P291" s="34" t="s">
        <v>21</v>
      </c>
    </row>
    <row r="292" s="31" customFormat="1" ht="28" customHeight="1" spans="1:16">
      <c r="A292" s="34">
        <f t="shared" si="71"/>
        <v>290</v>
      </c>
      <c r="B292" s="34" t="s">
        <v>1145</v>
      </c>
      <c r="C292" s="34">
        <v>2</v>
      </c>
      <c r="D292" s="34">
        <v>0</v>
      </c>
      <c r="E292" s="34" t="s">
        <v>1146</v>
      </c>
      <c r="F292" s="34" t="s">
        <v>1147</v>
      </c>
      <c r="G292" s="34" t="s">
        <v>1148</v>
      </c>
      <c r="H292" s="34">
        <f ca="1">SUMIF(申请单位部分员工花名册!D:H,B:B,申请单位部分员工花名册!H:H)</f>
        <v>4799.04</v>
      </c>
      <c r="I292" s="34">
        <f ca="1">SUMIF(申请单位部分员工花名册!D:I,B:B,申请单位部分员工花名册!I:I)</f>
        <v>2039.58</v>
      </c>
      <c r="J292" s="34">
        <v>0</v>
      </c>
      <c r="K292" s="34">
        <f ca="1" t="shared" si="72"/>
        <v>6838.62</v>
      </c>
      <c r="L292" s="34">
        <f ca="1" t="shared" si="73"/>
        <v>6838.62</v>
      </c>
      <c r="M292" s="34">
        <f ca="1">SUMIF(申请个人部分高校生花名册!D:L,B:B,申请个人部分高校生花名册!L:L)</f>
        <v>0</v>
      </c>
      <c r="N292" s="34">
        <f ca="1" t="shared" si="74"/>
        <v>0</v>
      </c>
      <c r="O292" s="34">
        <f ca="1" t="shared" si="75"/>
        <v>6838.62</v>
      </c>
      <c r="P292" s="34" t="s">
        <v>21</v>
      </c>
    </row>
    <row r="293" s="31" customFormat="1" ht="28" customHeight="1" spans="1:16">
      <c r="A293" s="34">
        <f t="shared" si="71"/>
        <v>291</v>
      </c>
      <c r="B293" s="34" t="s">
        <v>1149</v>
      </c>
      <c r="C293" s="34">
        <v>1</v>
      </c>
      <c r="D293" s="34">
        <v>0</v>
      </c>
      <c r="E293" s="34" t="s">
        <v>1150</v>
      </c>
      <c r="F293" s="34" t="s">
        <v>1151</v>
      </c>
      <c r="G293" s="34" t="s">
        <v>1152</v>
      </c>
      <c r="H293" s="34">
        <f ca="1">SUMIF(申请单位部分员工花名册!D:H,B:B,申请单位部分员工花名册!H:H)</f>
        <v>2400</v>
      </c>
      <c r="I293" s="34">
        <f ca="1">SUMIF(申请单位部分员工花名册!D:I,B:B,申请单位部分员工花名册!I:I)</f>
        <v>1020</v>
      </c>
      <c r="J293" s="34">
        <v>0</v>
      </c>
      <c r="K293" s="34">
        <f ca="1" t="shared" si="72"/>
        <v>3420</v>
      </c>
      <c r="L293" s="34">
        <f ca="1" t="shared" si="73"/>
        <v>3420</v>
      </c>
      <c r="M293" s="34">
        <f ca="1">SUMIF(申请个人部分高校生花名册!D:L,B:B,申请个人部分高校生花名册!L:L)</f>
        <v>0</v>
      </c>
      <c r="N293" s="34">
        <f ca="1" t="shared" si="74"/>
        <v>0</v>
      </c>
      <c r="O293" s="34">
        <f ca="1" t="shared" si="75"/>
        <v>3420</v>
      </c>
      <c r="P293" s="34" t="s">
        <v>21</v>
      </c>
    </row>
    <row r="294" s="31" customFormat="1" ht="28" customHeight="1" spans="1:16">
      <c r="A294" s="34">
        <f t="shared" ref="A294:A303" si="76">ROW()-2</f>
        <v>292</v>
      </c>
      <c r="B294" s="34" t="s">
        <v>1153</v>
      </c>
      <c r="C294" s="34">
        <v>1</v>
      </c>
      <c r="D294" s="34">
        <v>0</v>
      </c>
      <c r="E294" s="34" t="s">
        <v>1154</v>
      </c>
      <c r="F294" s="34" t="s">
        <v>1155</v>
      </c>
      <c r="G294" s="34" t="s">
        <v>1156</v>
      </c>
      <c r="H294" s="34">
        <f ca="1">SUMIF(申请单位部分员工花名册!D:H,B:B,申请单位部分员工花名册!H:H)</f>
        <v>799.84</v>
      </c>
      <c r="I294" s="34">
        <f ca="1">SUMIF(申请单位部分员工花名册!D:I,B:B,申请单位部分员工花名册!I:I)</f>
        <v>339.93</v>
      </c>
      <c r="J294" s="34">
        <v>0</v>
      </c>
      <c r="K294" s="34">
        <f ca="1" t="shared" ref="K294:K312" si="77">H294+I294</f>
        <v>1139.77</v>
      </c>
      <c r="L294" s="34">
        <f ca="1" t="shared" ref="L294:L312" si="78">K294</f>
        <v>1139.77</v>
      </c>
      <c r="M294" s="34">
        <f ca="1">SUMIF(申请个人部分高校生花名册!D:L,B:B,申请个人部分高校生花名册!L:L)</f>
        <v>0</v>
      </c>
      <c r="N294" s="34">
        <f ca="1" t="shared" ref="N294:N312" si="79">M294</f>
        <v>0</v>
      </c>
      <c r="O294" s="34">
        <f ca="1" t="shared" ref="O294:O312" si="80">L294+N294</f>
        <v>1139.77</v>
      </c>
      <c r="P294" s="34" t="s">
        <v>21</v>
      </c>
    </row>
    <row r="295" s="31" customFormat="1" ht="28" customHeight="1" spans="1:16">
      <c r="A295" s="34">
        <f t="shared" si="76"/>
        <v>293</v>
      </c>
      <c r="B295" s="34" t="s">
        <v>1157</v>
      </c>
      <c r="C295" s="34">
        <v>2</v>
      </c>
      <c r="D295" s="34">
        <v>0</v>
      </c>
      <c r="E295" s="34" t="s">
        <v>1158</v>
      </c>
      <c r="F295" s="34" t="s">
        <v>1159</v>
      </c>
      <c r="G295" s="34" t="s">
        <v>1160</v>
      </c>
      <c r="H295" s="34">
        <f ca="1">SUMIF(申请单位部分员工花名册!D:H,B:B,申请单位部分员工花名册!H:H)</f>
        <v>7173.6</v>
      </c>
      <c r="I295" s="34">
        <f ca="1">SUMIF(申请单位部分员工花名册!D:I,B:B,申请单位部分员工花名册!I:I)</f>
        <v>3048.78</v>
      </c>
      <c r="J295" s="34">
        <v>0</v>
      </c>
      <c r="K295" s="34">
        <f ca="1" t="shared" si="77"/>
        <v>10222.38</v>
      </c>
      <c r="L295" s="34">
        <f ca="1" t="shared" si="78"/>
        <v>10222.38</v>
      </c>
      <c r="M295" s="34">
        <f ca="1">SUMIF(申请个人部分高校生花名册!D:L,B:B,申请个人部分高校生花名册!L:L)</f>
        <v>0</v>
      </c>
      <c r="N295" s="34">
        <f ca="1" t="shared" si="79"/>
        <v>0</v>
      </c>
      <c r="O295" s="34">
        <f ca="1" t="shared" si="80"/>
        <v>10222.38</v>
      </c>
      <c r="P295" s="34" t="s">
        <v>21</v>
      </c>
    </row>
    <row r="296" s="31" customFormat="1" ht="28" customHeight="1" spans="1:16">
      <c r="A296" s="34">
        <f t="shared" si="76"/>
        <v>294</v>
      </c>
      <c r="B296" s="34" t="s">
        <v>1161</v>
      </c>
      <c r="C296" s="34">
        <v>1</v>
      </c>
      <c r="D296" s="34">
        <v>0</v>
      </c>
      <c r="E296" s="34" t="s">
        <v>1112</v>
      </c>
      <c r="F296" s="34" t="s">
        <v>1162</v>
      </c>
      <c r="G296" s="34" t="s">
        <v>1163</v>
      </c>
      <c r="H296" s="34">
        <f ca="1">SUMIF(申请单位部分员工花名册!D:H,B:B,申请单位部分员工花名册!H:H)</f>
        <v>2526.48</v>
      </c>
      <c r="I296" s="34">
        <f ca="1">SUMIF(申请单位部分员工花名册!D:I,B:B,申请单位部分员工花名册!I:I)</f>
        <v>1073.76</v>
      </c>
      <c r="J296" s="34">
        <v>0</v>
      </c>
      <c r="K296" s="34">
        <f ca="1" t="shared" si="77"/>
        <v>3600.24</v>
      </c>
      <c r="L296" s="34">
        <f ca="1" t="shared" si="78"/>
        <v>3600.24</v>
      </c>
      <c r="M296" s="34">
        <f ca="1">SUMIF(申请个人部分高校生花名册!D:L,B:B,申请个人部分高校生花名册!L:L)</f>
        <v>0</v>
      </c>
      <c r="N296" s="34">
        <f ca="1" t="shared" si="79"/>
        <v>0</v>
      </c>
      <c r="O296" s="34">
        <f ca="1" t="shared" si="80"/>
        <v>3600.24</v>
      </c>
      <c r="P296" s="34" t="s">
        <v>21</v>
      </c>
    </row>
    <row r="297" s="31" customFormat="1" ht="28" customHeight="1" spans="1:16">
      <c r="A297" s="34">
        <f t="shared" si="76"/>
        <v>295</v>
      </c>
      <c r="B297" s="34" t="s">
        <v>1164</v>
      </c>
      <c r="C297" s="34">
        <v>47</v>
      </c>
      <c r="D297" s="34">
        <v>2</v>
      </c>
      <c r="E297" s="34" t="s">
        <v>1165</v>
      </c>
      <c r="F297" s="34" t="s">
        <v>1166</v>
      </c>
      <c r="G297" s="34" t="s">
        <v>1167</v>
      </c>
      <c r="H297" s="34">
        <f ca="1">SUMIF(申请单位部分员工花名册!D:H,B:B,申请单位部分员工花名册!H:H)</f>
        <v>113780.8</v>
      </c>
      <c r="I297" s="34">
        <f ca="1">SUMIF(申请单位部分员工花名册!D:I,B:B,申请单位部分员工花名册!I:I)</f>
        <v>48356.62</v>
      </c>
      <c r="J297" s="34">
        <v>0</v>
      </c>
      <c r="K297" s="34">
        <f ca="1" t="shared" si="77"/>
        <v>162137.42</v>
      </c>
      <c r="L297" s="34">
        <f ca="1" t="shared" si="78"/>
        <v>162137.42</v>
      </c>
      <c r="M297" s="34">
        <f ca="1">SUMIF(申请个人部分高校生花名册!D:L,B:B,申请个人部分高校生花名册!L:L)</f>
        <v>2999.4</v>
      </c>
      <c r="N297" s="34">
        <f ca="1" t="shared" si="79"/>
        <v>2999.4</v>
      </c>
      <c r="O297" s="34">
        <f ca="1" t="shared" si="80"/>
        <v>165136.82</v>
      </c>
      <c r="P297" s="34" t="s">
        <v>21</v>
      </c>
    </row>
    <row r="298" s="31" customFormat="1" ht="28" customHeight="1" spans="1:16">
      <c r="A298" s="34">
        <f t="shared" si="76"/>
        <v>296</v>
      </c>
      <c r="B298" s="34" t="s">
        <v>1168</v>
      </c>
      <c r="C298" s="34">
        <v>10</v>
      </c>
      <c r="D298" s="34">
        <v>3</v>
      </c>
      <c r="E298" s="34" t="s">
        <v>1169</v>
      </c>
      <c r="F298" s="34" t="s">
        <v>1170</v>
      </c>
      <c r="G298" s="34" t="s">
        <v>1171</v>
      </c>
      <c r="H298" s="34">
        <f ca="1">SUMIF(申请单位部分员工花名册!D:H,B:B,申请单位部分员工花名册!H:H)</f>
        <v>23995.2</v>
      </c>
      <c r="I298" s="34">
        <f ca="1">SUMIF(申请单位部分员工花名册!D:I,B:B,申请单位部分员工花名册!I:I)</f>
        <v>10197.9</v>
      </c>
      <c r="J298" s="34">
        <v>0</v>
      </c>
      <c r="K298" s="34">
        <f ca="1" t="shared" si="77"/>
        <v>34193.1</v>
      </c>
      <c r="L298" s="34">
        <f ca="1" t="shared" si="78"/>
        <v>34193.1</v>
      </c>
      <c r="M298" s="34">
        <f ca="1">SUMIF(申请个人部分高校生花名册!D:L,B:B,申请个人部分高校生花名册!L:L)</f>
        <v>4499.1</v>
      </c>
      <c r="N298" s="34">
        <f ca="1" t="shared" si="79"/>
        <v>4499.1</v>
      </c>
      <c r="O298" s="34">
        <f ca="1" t="shared" si="80"/>
        <v>38692.2</v>
      </c>
      <c r="P298" s="34" t="s">
        <v>21</v>
      </c>
    </row>
    <row r="299" s="31" customFormat="1" ht="28" customHeight="1" spans="1:16">
      <c r="A299" s="34">
        <f t="shared" si="76"/>
        <v>297</v>
      </c>
      <c r="B299" s="34" t="s">
        <v>1172</v>
      </c>
      <c r="C299" s="34">
        <v>10</v>
      </c>
      <c r="D299" s="34">
        <v>0</v>
      </c>
      <c r="E299" s="34" t="s">
        <v>1173</v>
      </c>
      <c r="F299" s="34" t="s">
        <v>1174</v>
      </c>
      <c r="G299" s="34" t="s">
        <v>1175</v>
      </c>
      <c r="H299" s="34">
        <f ca="1">SUMIF(申请单位部分员工花名册!D:H,B:B,申请单位部分员工花名册!H:H)</f>
        <v>23675.84</v>
      </c>
      <c r="I299" s="34">
        <f ca="1">SUMIF(申请单位部分员工花名册!D:I,B:B,申请单位部分员工花名册!I:I)</f>
        <v>10062.18</v>
      </c>
      <c r="J299" s="34">
        <v>0</v>
      </c>
      <c r="K299" s="34">
        <f ca="1" t="shared" si="77"/>
        <v>33738.02</v>
      </c>
      <c r="L299" s="34">
        <f ca="1" t="shared" si="78"/>
        <v>33738.02</v>
      </c>
      <c r="M299" s="34">
        <f ca="1">SUMIF(申请个人部分高校生花名册!D:L,B:B,申请个人部分高校生花名册!L:L)</f>
        <v>0</v>
      </c>
      <c r="N299" s="34">
        <f ca="1" t="shared" si="79"/>
        <v>0</v>
      </c>
      <c r="O299" s="34">
        <f ca="1" t="shared" si="80"/>
        <v>33738.02</v>
      </c>
      <c r="P299" s="34" t="s">
        <v>21</v>
      </c>
    </row>
    <row r="300" s="31" customFormat="1" ht="28" customHeight="1" spans="1:16">
      <c r="A300" s="34">
        <f t="shared" si="76"/>
        <v>298</v>
      </c>
      <c r="B300" s="34" t="s">
        <v>1176</v>
      </c>
      <c r="C300" s="34">
        <v>7</v>
      </c>
      <c r="D300" s="34">
        <v>0</v>
      </c>
      <c r="E300" s="34" t="s">
        <v>1177</v>
      </c>
      <c r="F300" s="34" t="s">
        <v>1178</v>
      </c>
      <c r="G300" s="34" t="s">
        <v>1179</v>
      </c>
      <c r="H300" s="34">
        <f ca="1">SUMIF(申请单位部分员工花名册!D:H,B:B,申请单位部分员工花名册!H:H)</f>
        <v>15196.96</v>
      </c>
      <c r="I300" s="34">
        <f ca="1">SUMIF(申请单位部分员工花名册!D:I,B:B,申请单位部分员工花名册!I:I)</f>
        <v>6458.67</v>
      </c>
      <c r="J300" s="34">
        <v>0</v>
      </c>
      <c r="K300" s="34">
        <f ca="1" t="shared" si="77"/>
        <v>21655.63</v>
      </c>
      <c r="L300" s="34">
        <f ca="1" t="shared" si="78"/>
        <v>21655.63</v>
      </c>
      <c r="M300" s="34">
        <f ca="1">SUMIF(申请个人部分高校生花名册!D:L,B:B,申请个人部分高校生花名册!L:L)</f>
        <v>0</v>
      </c>
      <c r="N300" s="34">
        <f ca="1" t="shared" si="79"/>
        <v>0</v>
      </c>
      <c r="O300" s="34">
        <f ca="1" t="shared" si="80"/>
        <v>21655.63</v>
      </c>
      <c r="P300" s="34" t="s">
        <v>21</v>
      </c>
    </row>
    <row r="301" s="31" customFormat="1" ht="28" customHeight="1" spans="1:16">
      <c r="A301" s="34">
        <f t="shared" si="76"/>
        <v>299</v>
      </c>
      <c r="B301" s="34" t="s">
        <v>1180</v>
      </c>
      <c r="C301" s="34">
        <v>2</v>
      </c>
      <c r="D301" s="34">
        <v>0</v>
      </c>
      <c r="E301" s="34" t="s">
        <v>1181</v>
      </c>
      <c r="F301" s="34" t="s">
        <v>1182</v>
      </c>
      <c r="G301" s="34" t="s">
        <v>1183</v>
      </c>
      <c r="H301" s="34">
        <f ca="1">SUMIF(申请单位部分员工花名册!D:H,B:B,申请单位部分员工花名册!H:H)</f>
        <v>3999.2</v>
      </c>
      <c r="I301" s="34">
        <f ca="1">SUMIF(申请单位部分员工花名册!D:I,B:B,申请单位部分员工花名册!I:I)</f>
        <v>1699.65</v>
      </c>
      <c r="J301" s="34">
        <v>0</v>
      </c>
      <c r="K301" s="34">
        <f ca="1" t="shared" si="77"/>
        <v>5698.85</v>
      </c>
      <c r="L301" s="34">
        <f ca="1" t="shared" si="78"/>
        <v>5698.85</v>
      </c>
      <c r="M301" s="34">
        <f ca="1">SUMIF(申请个人部分高校生花名册!D:L,B:B,申请个人部分高校生花名册!L:L)</f>
        <v>0</v>
      </c>
      <c r="N301" s="34">
        <f ca="1" t="shared" si="79"/>
        <v>0</v>
      </c>
      <c r="O301" s="34">
        <f ca="1" t="shared" si="80"/>
        <v>5698.85</v>
      </c>
      <c r="P301" s="34" t="s">
        <v>21</v>
      </c>
    </row>
    <row r="302" s="31" customFormat="1" ht="28" customHeight="1" spans="1:16">
      <c r="A302" s="34">
        <f t="shared" si="76"/>
        <v>300</v>
      </c>
      <c r="B302" s="34" t="s">
        <v>1184</v>
      </c>
      <c r="C302" s="34">
        <v>1</v>
      </c>
      <c r="D302" s="34">
        <v>0</v>
      </c>
      <c r="E302" s="34" t="s">
        <v>1185</v>
      </c>
      <c r="F302" s="34" t="s">
        <v>1186</v>
      </c>
      <c r="G302" s="34" t="s">
        <v>1187</v>
      </c>
      <c r="H302" s="34">
        <f ca="1">SUMIF(申请单位部分员工花名册!D:H,B:B,申请单位部分员工花名册!H:H)</f>
        <v>2399.52</v>
      </c>
      <c r="I302" s="34">
        <f ca="1">SUMIF(申请单位部分员工花名册!D:I,B:B,申请单位部分员工花名册!I:I)</f>
        <v>1019.79</v>
      </c>
      <c r="J302" s="34">
        <v>0</v>
      </c>
      <c r="K302" s="34">
        <f ca="1" t="shared" si="77"/>
        <v>3419.31</v>
      </c>
      <c r="L302" s="34">
        <f ca="1" t="shared" si="78"/>
        <v>3419.31</v>
      </c>
      <c r="M302" s="34">
        <f ca="1">SUMIF(申请个人部分高校生花名册!D:L,B:B,申请个人部分高校生花名册!L:L)</f>
        <v>0</v>
      </c>
      <c r="N302" s="34">
        <f ca="1" t="shared" si="79"/>
        <v>0</v>
      </c>
      <c r="O302" s="34">
        <f ca="1" t="shared" si="80"/>
        <v>3419.31</v>
      </c>
      <c r="P302" s="34" t="s">
        <v>21</v>
      </c>
    </row>
    <row r="303" s="31" customFormat="1" ht="28" customHeight="1" spans="1:16">
      <c r="A303" s="34">
        <f t="shared" si="76"/>
        <v>301</v>
      </c>
      <c r="B303" s="34" t="s">
        <v>1188</v>
      </c>
      <c r="C303" s="34">
        <v>2</v>
      </c>
      <c r="D303" s="34">
        <v>0</v>
      </c>
      <c r="E303" s="34" t="s">
        <v>1189</v>
      </c>
      <c r="F303" s="34" t="s">
        <v>1190</v>
      </c>
      <c r="G303" s="34" t="s">
        <v>1191</v>
      </c>
      <c r="H303" s="34">
        <f ca="1">SUMIF(申请单位部分员工花名册!D:H,B:B,申请单位部分员工花名册!H:H)</f>
        <v>3999.2</v>
      </c>
      <c r="I303" s="34">
        <f ca="1">SUMIF(申请单位部分员工花名册!D:I,B:B,申请单位部分员工花名册!I:I)</f>
        <v>1699.65</v>
      </c>
      <c r="J303" s="34">
        <v>0</v>
      </c>
      <c r="K303" s="34">
        <f ca="1" t="shared" si="77"/>
        <v>5698.85</v>
      </c>
      <c r="L303" s="34">
        <f ca="1" t="shared" si="78"/>
        <v>5698.85</v>
      </c>
      <c r="M303" s="34">
        <f ca="1">SUMIF(申请个人部分高校生花名册!D:L,B:B,申请个人部分高校生花名册!L:L)</f>
        <v>0</v>
      </c>
      <c r="N303" s="34">
        <f ca="1" t="shared" si="79"/>
        <v>0</v>
      </c>
      <c r="O303" s="34">
        <f ca="1" t="shared" si="80"/>
        <v>5698.85</v>
      </c>
      <c r="P303" s="34" t="s">
        <v>21</v>
      </c>
    </row>
    <row r="304" s="31" customFormat="1" ht="28" customHeight="1" spans="1:16">
      <c r="A304" s="34">
        <f t="shared" ref="A304:A313" si="81">ROW()-2</f>
        <v>302</v>
      </c>
      <c r="B304" s="34" t="s">
        <v>1192</v>
      </c>
      <c r="C304" s="34">
        <v>1</v>
      </c>
      <c r="D304" s="34">
        <v>0</v>
      </c>
      <c r="E304" s="34" t="s">
        <v>1193</v>
      </c>
      <c r="F304" s="34" t="s">
        <v>1194</v>
      </c>
      <c r="G304" s="34" t="s">
        <v>1195</v>
      </c>
      <c r="H304" s="34">
        <f ca="1">SUMIF(申请单位部分员工花名册!D:H,B:B,申请单位部分员工花名册!H:H)</f>
        <v>799.84</v>
      </c>
      <c r="I304" s="34">
        <f ca="1">SUMIF(申请单位部分员工花名册!D:I,B:B,申请单位部分员工花名册!I:I)</f>
        <v>339.93</v>
      </c>
      <c r="J304" s="34">
        <v>0</v>
      </c>
      <c r="K304" s="34">
        <f ca="1" t="shared" si="77"/>
        <v>1139.77</v>
      </c>
      <c r="L304" s="34">
        <f ca="1" t="shared" si="78"/>
        <v>1139.77</v>
      </c>
      <c r="M304" s="34">
        <f ca="1">SUMIF(申请个人部分高校生花名册!D:L,B:B,申请个人部分高校生花名册!L:L)</f>
        <v>0</v>
      </c>
      <c r="N304" s="34">
        <f ca="1" t="shared" si="79"/>
        <v>0</v>
      </c>
      <c r="O304" s="34">
        <f ca="1" t="shared" si="80"/>
        <v>1139.77</v>
      </c>
      <c r="P304" s="34" t="s">
        <v>21</v>
      </c>
    </row>
    <row r="305" s="31" customFormat="1" ht="28" customHeight="1" spans="1:16">
      <c r="A305" s="34">
        <f t="shared" si="81"/>
        <v>303</v>
      </c>
      <c r="B305" s="34" t="s">
        <v>1196</v>
      </c>
      <c r="C305" s="34">
        <v>4</v>
      </c>
      <c r="D305" s="34">
        <v>0</v>
      </c>
      <c r="E305" s="34" t="s">
        <v>1197</v>
      </c>
      <c r="F305" s="34" t="s">
        <v>1198</v>
      </c>
      <c r="G305" s="34" t="s">
        <v>1199</v>
      </c>
      <c r="H305" s="34">
        <f ca="1">SUMIF(申请单位部分员工花名册!D:H,B:B,申请单位部分员工花名册!H:H)</f>
        <v>9598.08</v>
      </c>
      <c r="I305" s="34">
        <f ca="1">SUMIF(申请单位部分员工花名册!D:I,B:B,申请单位部分员工花名册!I:I)</f>
        <v>4079.16</v>
      </c>
      <c r="J305" s="34">
        <v>0</v>
      </c>
      <c r="K305" s="34">
        <f ca="1" t="shared" si="77"/>
        <v>13677.24</v>
      </c>
      <c r="L305" s="34">
        <f ca="1" t="shared" si="78"/>
        <v>13677.24</v>
      </c>
      <c r="M305" s="34">
        <f ca="1">SUMIF(申请个人部分高校生花名册!D:L,B:B,申请个人部分高校生花名册!L:L)</f>
        <v>0</v>
      </c>
      <c r="N305" s="34">
        <f ca="1" t="shared" si="79"/>
        <v>0</v>
      </c>
      <c r="O305" s="34">
        <f ca="1" t="shared" si="80"/>
        <v>13677.24</v>
      </c>
      <c r="P305" s="34" t="s">
        <v>21</v>
      </c>
    </row>
    <row r="306" s="31" customFormat="1" ht="28" customHeight="1" spans="1:16">
      <c r="A306" s="34">
        <f t="shared" si="81"/>
        <v>304</v>
      </c>
      <c r="B306" s="34" t="s">
        <v>1200</v>
      </c>
      <c r="C306" s="34">
        <v>1</v>
      </c>
      <c r="D306" s="34">
        <v>0</v>
      </c>
      <c r="E306" s="34" t="s">
        <v>986</v>
      </c>
      <c r="F306" s="34" t="s">
        <v>1201</v>
      </c>
      <c r="G306" s="34" t="s">
        <v>1202</v>
      </c>
      <c r="H306" s="34">
        <f ca="1">SUMIF(申请单位部分员工花名册!D:H,B:B,申请单位部分员工花名册!H:H)</f>
        <v>2399.52</v>
      </c>
      <c r="I306" s="34">
        <f ca="1">SUMIF(申请单位部分员工花名册!D:I,B:B,申请单位部分员工花名册!I:I)</f>
        <v>1019.79</v>
      </c>
      <c r="J306" s="34">
        <v>0</v>
      </c>
      <c r="K306" s="34">
        <f ca="1" t="shared" si="77"/>
        <v>3419.31</v>
      </c>
      <c r="L306" s="34">
        <f ca="1" t="shared" si="78"/>
        <v>3419.31</v>
      </c>
      <c r="M306" s="34">
        <f ca="1">SUMIF(申请个人部分高校生花名册!D:L,B:B,申请个人部分高校生花名册!L:L)</f>
        <v>0</v>
      </c>
      <c r="N306" s="34">
        <f ca="1" t="shared" si="79"/>
        <v>0</v>
      </c>
      <c r="O306" s="34">
        <f ca="1" t="shared" si="80"/>
        <v>3419.31</v>
      </c>
      <c r="P306" s="34" t="s">
        <v>21</v>
      </c>
    </row>
    <row r="307" s="31" customFormat="1" ht="28" customHeight="1" spans="1:16">
      <c r="A307" s="34">
        <f t="shared" si="81"/>
        <v>305</v>
      </c>
      <c r="B307" s="34" t="s">
        <v>1203</v>
      </c>
      <c r="C307" s="34">
        <v>2</v>
      </c>
      <c r="D307" s="34">
        <v>0</v>
      </c>
      <c r="E307" s="34" t="s">
        <v>1204</v>
      </c>
      <c r="F307" s="34" t="s">
        <v>1205</v>
      </c>
      <c r="G307" s="34" t="s">
        <v>1206</v>
      </c>
      <c r="H307" s="34">
        <f ca="1">SUMIF(申请单位部分员工花名册!D:H,B:B,申请单位部分员工花名册!H:H)</f>
        <v>3199.36</v>
      </c>
      <c r="I307" s="34">
        <f ca="1">SUMIF(申请单位部分员工花名册!D:I,B:B,申请单位部分员工花名册!I:I)</f>
        <v>1359.72</v>
      </c>
      <c r="J307" s="34">
        <v>0</v>
      </c>
      <c r="K307" s="34">
        <f ca="1" t="shared" si="77"/>
        <v>4559.08</v>
      </c>
      <c r="L307" s="34">
        <f ca="1" t="shared" si="78"/>
        <v>4559.08</v>
      </c>
      <c r="M307" s="34">
        <f ca="1">SUMIF(申请个人部分高校生花名册!D:L,B:B,申请个人部分高校生花名册!L:L)</f>
        <v>0</v>
      </c>
      <c r="N307" s="34">
        <f ca="1" t="shared" si="79"/>
        <v>0</v>
      </c>
      <c r="O307" s="34">
        <f ca="1" t="shared" si="80"/>
        <v>4559.08</v>
      </c>
      <c r="P307" s="34" t="s">
        <v>21</v>
      </c>
    </row>
    <row r="308" s="31" customFormat="1" ht="28" customHeight="1" spans="1:16">
      <c r="A308" s="34">
        <f t="shared" si="81"/>
        <v>306</v>
      </c>
      <c r="B308" s="34" t="s">
        <v>1207</v>
      </c>
      <c r="C308" s="34">
        <v>1</v>
      </c>
      <c r="D308" s="34">
        <v>0</v>
      </c>
      <c r="E308" s="34" t="s">
        <v>1208</v>
      </c>
      <c r="F308" s="34" t="s">
        <v>1209</v>
      </c>
      <c r="G308" s="34" t="s">
        <v>1210</v>
      </c>
      <c r="H308" s="34">
        <f ca="1">SUMIF(申请单位部分员工花名册!D:H,B:B,申请单位部分员工花名册!H:H)</f>
        <v>2399.52</v>
      </c>
      <c r="I308" s="34">
        <f ca="1">SUMIF(申请单位部分员工花名册!D:I,B:B,申请单位部分员工花名册!I:I)</f>
        <v>1019.79</v>
      </c>
      <c r="J308" s="34">
        <v>0</v>
      </c>
      <c r="K308" s="34">
        <f ca="1" t="shared" si="77"/>
        <v>3419.31</v>
      </c>
      <c r="L308" s="34">
        <f ca="1" t="shared" si="78"/>
        <v>3419.31</v>
      </c>
      <c r="M308" s="34">
        <f ca="1">SUMIF(申请个人部分高校生花名册!D:L,B:B,申请个人部分高校生花名册!L:L)</f>
        <v>0</v>
      </c>
      <c r="N308" s="34">
        <f ca="1" t="shared" si="79"/>
        <v>0</v>
      </c>
      <c r="O308" s="34">
        <f ca="1" t="shared" si="80"/>
        <v>3419.31</v>
      </c>
      <c r="P308" s="34" t="s">
        <v>21</v>
      </c>
    </row>
    <row r="309" s="31" customFormat="1" ht="28" customHeight="1" spans="1:16">
      <c r="A309" s="34">
        <f t="shared" si="81"/>
        <v>307</v>
      </c>
      <c r="B309" s="34" t="s">
        <v>1211</v>
      </c>
      <c r="C309" s="34">
        <v>1</v>
      </c>
      <c r="D309" s="34">
        <v>0</v>
      </c>
      <c r="E309" s="34" t="s">
        <v>1212</v>
      </c>
      <c r="F309" s="34" t="s">
        <v>1213</v>
      </c>
      <c r="G309" s="34" t="s">
        <v>1214</v>
      </c>
      <c r="H309" s="34">
        <f ca="1">SUMIF(申请单位部分员工花名册!D:H,B:B,申请单位部分员工花名册!H:H)</f>
        <v>2399.52</v>
      </c>
      <c r="I309" s="34">
        <f ca="1">SUMIF(申请单位部分员工花名册!D:I,B:B,申请单位部分员工花名册!I:I)</f>
        <v>1019.79</v>
      </c>
      <c r="J309" s="34">
        <v>0</v>
      </c>
      <c r="K309" s="34">
        <f ca="1" t="shared" si="77"/>
        <v>3419.31</v>
      </c>
      <c r="L309" s="34">
        <f ca="1" t="shared" si="78"/>
        <v>3419.31</v>
      </c>
      <c r="M309" s="34">
        <f ca="1">SUMIF(申请个人部分高校生花名册!D:L,B:B,申请个人部分高校生花名册!L:L)</f>
        <v>0</v>
      </c>
      <c r="N309" s="34">
        <f ca="1" t="shared" si="79"/>
        <v>0</v>
      </c>
      <c r="O309" s="34">
        <f ca="1" t="shared" si="80"/>
        <v>3419.31</v>
      </c>
      <c r="P309" s="34" t="s">
        <v>21</v>
      </c>
    </row>
    <row r="310" s="31" customFormat="1" ht="28" customHeight="1" spans="1:16">
      <c r="A310" s="34">
        <f t="shared" si="81"/>
        <v>308</v>
      </c>
      <c r="B310" s="34" t="s">
        <v>1215</v>
      </c>
      <c r="C310" s="34">
        <v>1</v>
      </c>
      <c r="D310" s="34">
        <v>0</v>
      </c>
      <c r="E310" s="34" t="s">
        <v>1216</v>
      </c>
      <c r="F310" s="34" t="s">
        <v>1217</v>
      </c>
      <c r="G310" s="34" t="s">
        <v>1218</v>
      </c>
      <c r="H310" s="34">
        <f ca="1">SUMIF(申请单位部分员工花名册!D:H,B:B,申请单位部分员工花名册!H:H)</f>
        <v>2399.52</v>
      </c>
      <c r="I310" s="34">
        <f ca="1">SUMIF(申请单位部分员工花名册!D:I,B:B,申请单位部分员工花名册!I:I)</f>
        <v>1019.79</v>
      </c>
      <c r="J310" s="34">
        <v>0</v>
      </c>
      <c r="K310" s="34">
        <f ca="1" t="shared" si="77"/>
        <v>3419.31</v>
      </c>
      <c r="L310" s="34">
        <f ca="1" t="shared" si="78"/>
        <v>3419.31</v>
      </c>
      <c r="M310" s="34">
        <f ca="1">SUMIF(申请个人部分高校生花名册!D:L,B:B,申请个人部分高校生花名册!L:L)</f>
        <v>0</v>
      </c>
      <c r="N310" s="34">
        <f ca="1" t="shared" si="79"/>
        <v>0</v>
      </c>
      <c r="O310" s="34">
        <f ca="1" t="shared" si="80"/>
        <v>3419.31</v>
      </c>
      <c r="P310" s="34" t="s">
        <v>21</v>
      </c>
    </row>
    <row r="311" s="31" customFormat="1" ht="28" customHeight="1" spans="1:16">
      <c r="A311" s="34">
        <f t="shared" si="81"/>
        <v>309</v>
      </c>
      <c r="B311" s="34" t="s">
        <v>1219</v>
      </c>
      <c r="C311" s="34">
        <v>2</v>
      </c>
      <c r="D311" s="34">
        <v>0</v>
      </c>
      <c r="E311" s="34" t="s">
        <v>1220</v>
      </c>
      <c r="F311" s="34" t="s">
        <v>1221</v>
      </c>
      <c r="G311" s="34" t="s">
        <v>1222</v>
      </c>
      <c r="H311" s="34">
        <f ca="1">SUMIF(申请单位部分员工花名册!D:H,B:B,申请单位部分员工花名册!H:H)</f>
        <v>4799.04</v>
      </c>
      <c r="I311" s="34">
        <f ca="1">SUMIF(申请单位部分员工花名册!D:I,B:B,申请单位部分员工花名册!I:I)</f>
        <v>2039.58</v>
      </c>
      <c r="J311" s="34">
        <v>0</v>
      </c>
      <c r="K311" s="34">
        <f ca="1" t="shared" si="77"/>
        <v>6838.62</v>
      </c>
      <c r="L311" s="34">
        <f ca="1" t="shared" si="78"/>
        <v>6838.62</v>
      </c>
      <c r="M311" s="34">
        <f ca="1">SUMIF(申请个人部分高校生花名册!D:L,B:B,申请个人部分高校生花名册!L:L)</f>
        <v>0</v>
      </c>
      <c r="N311" s="34">
        <f ca="1" t="shared" si="79"/>
        <v>0</v>
      </c>
      <c r="O311" s="34">
        <f ca="1" t="shared" si="80"/>
        <v>6838.62</v>
      </c>
      <c r="P311" s="34" t="s">
        <v>21</v>
      </c>
    </row>
    <row r="312" s="31" customFormat="1" ht="28" customHeight="1" spans="1:16">
      <c r="A312" s="34">
        <f t="shared" si="81"/>
        <v>310</v>
      </c>
      <c r="B312" s="34" t="s">
        <v>1223</v>
      </c>
      <c r="C312" s="34">
        <v>2</v>
      </c>
      <c r="D312" s="34">
        <v>0</v>
      </c>
      <c r="E312" s="34" t="s">
        <v>1224</v>
      </c>
      <c r="F312" s="34" t="s">
        <v>1225</v>
      </c>
      <c r="G312" s="34" t="s">
        <v>1226</v>
      </c>
      <c r="H312" s="34">
        <f ca="1">SUMIF(申请单位部分员工花名册!D:H,B:B,申请单位部分员工花名册!H:H)</f>
        <v>4799.04</v>
      </c>
      <c r="I312" s="34">
        <f ca="1">SUMIF(申请单位部分员工花名册!D:I,B:B,申请单位部分员工花名册!I:I)</f>
        <v>2039.58</v>
      </c>
      <c r="J312" s="34">
        <v>0</v>
      </c>
      <c r="K312" s="34">
        <f ca="1" t="shared" si="77"/>
        <v>6838.62</v>
      </c>
      <c r="L312" s="34">
        <f ca="1" t="shared" si="78"/>
        <v>6838.62</v>
      </c>
      <c r="M312" s="34">
        <f ca="1">SUMIF(申请个人部分高校生花名册!D:L,B:B,申请个人部分高校生花名册!L:L)</f>
        <v>0</v>
      </c>
      <c r="N312" s="34">
        <f ca="1" t="shared" si="79"/>
        <v>0</v>
      </c>
      <c r="O312" s="34">
        <f ca="1" t="shared" si="80"/>
        <v>6838.62</v>
      </c>
      <c r="P312" s="34" t="s">
        <v>21</v>
      </c>
    </row>
    <row r="313" s="31" customFormat="1" ht="28" customHeight="1" spans="1:16">
      <c r="A313" s="34">
        <f t="shared" si="81"/>
        <v>311</v>
      </c>
      <c r="B313" s="34" t="s">
        <v>1227</v>
      </c>
      <c r="C313" s="34">
        <v>7</v>
      </c>
      <c r="D313" s="34">
        <v>0</v>
      </c>
      <c r="E313" s="34" t="s">
        <v>1228</v>
      </c>
      <c r="F313" s="34" t="s">
        <v>1229</v>
      </c>
      <c r="G313" s="34" t="s">
        <v>1230</v>
      </c>
      <c r="H313" s="34">
        <f ca="1">SUMIF(申请单位部分员工花名册!D:H,B:B,申请单位部分员工花名册!H:H)</f>
        <v>21451.52</v>
      </c>
      <c r="I313" s="34">
        <f ca="1">SUMIF(申请单位部分员工花名册!D:I,B:B,申请单位部分员工花名册!I:I)</f>
        <v>9116.94</v>
      </c>
      <c r="J313" s="34">
        <v>0</v>
      </c>
      <c r="K313" s="34">
        <f ca="1" t="shared" ref="K313:K326" si="82">H313+I313</f>
        <v>30568.46</v>
      </c>
      <c r="L313" s="34">
        <f ca="1" t="shared" ref="L313:L326" si="83">K313</f>
        <v>30568.46</v>
      </c>
      <c r="M313" s="34">
        <f ca="1">SUMIF(申请个人部分高校生花名册!D:L,B:B,申请个人部分高校生花名册!L:L)</f>
        <v>0</v>
      </c>
      <c r="N313" s="34">
        <f ca="1" t="shared" ref="N313:N326" si="84">M313</f>
        <v>0</v>
      </c>
      <c r="O313" s="34">
        <f ca="1" t="shared" ref="O313:O326" si="85">L313+N313</f>
        <v>30568.46</v>
      </c>
      <c r="P313" s="34" t="s">
        <v>21</v>
      </c>
    </row>
    <row r="314" s="31" customFormat="1" ht="28" customHeight="1" spans="1:16">
      <c r="A314" s="34">
        <f t="shared" ref="A314:A323" si="86">ROW()-2</f>
        <v>312</v>
      </c>
      <c r="B314" s="34" t="s">
        <v>1231</v>
      </c>
      <c r="C314" s="34">
        <v>2</v>
      </c>
      <c r="D314" s="34">
        <v>0</v>
      </c>
      <c r="E314" s="34" t="s">
        <v>1232</v>
      </c>
      <c r="F314" s="34" t="s">
        <v>1233</v>
      </c>
      <c r="G314" s="34" t="s">
        <v>1234</v>
      </c>
      <c r="H314" s="34">
        <f ca="1">SUMIF(申请单位部分员工花名册!D:H,B:B,申请单位部分员工花名册!H:H)</f>
        <v>3199.36</v>
      </c>
      <c r="I314" s="34">
        <f ca="1">SUMIF(申请单位部分员工花名册!D:I,B:B,申请单位部分员工花名册!I:I)</f>
        <v>1359.72</v>
      </c>
      <c r="J314" s="34">
        <v>0</v>
      </c>
      <c r="K314" s="34">
        <f ca="1" t="shared" si="82"/>
        <v>4559.08</v>
      </c>
      <c r="L314" s="34">
        <f ca="1" t="shared" si="83"/>
        <v>4559.08</v>
      </c>
      <c r="M314" s="34">
        <f ca="1">SUMIF(申请个人部分高校生花名册!D:L,B:B,申请个人部分高校生花名册!L:L)</f>
        <v>0</v>
      </c>
      <c r="N314" s="34">
        <f ca="1" t="shared" si="84"/>
        <v>0</v>
      </c>
      <c r="O314" s="34">
        <f ca="1" t="shared" si="85"/>
        <v>4559.08</v>
      </c>
      <c r="P314" s="34" t="s">
        <v>21</v>
      </c>
    </row>
    <row r="315" s="31" customFormat="1" ht="28" customHeight="1" spans="1:16">
      <c r="A315" s="34">
        <f t="shared" si="86"/>
        <v>313</v>
      </c>
      <c r="B315" s="34" t="s">
        <v>1235</v>
      </c>
      <c r="C315" s="34">
        <v>1</v>
      </c>
      <c r="D315" s="34">
        <v>0</v>
      </c>
      <c r="E315" s="34" t="s">
        <v>1236</v>
      </c>
      <c r="F315" s="34" t="s">
        <v>1237</v>
      </c>
      <c r="G315" s="34" t="s">
        <v>1226</v>
      </c>
      <c r="H315" s="34">
        <f ca="1">SUMIF(申请单位部分员工花名册!D:H,B:B,申请单位部分员工花名册!H:H)</f>
        <v>2399.52</v>
      </c>
      <c r="I315" s="34">
        <f ca="1">SUMIF(申请单位部分员工花名册!D:I,B:B,申请单位部分员工花名册!I:I)</f>
        <v>1019.79</v>
      </c>
      <c r="J315" s="34">
        <v>0</v>
      </c>
      <c r="K315" s="34">
        <f ca="1" t="shared" si="82"/>
        <v>3419.31</v>
      </c>
      <c r="L315" s="34">
        <f ca="1" t="shared" si="83"/>
        <v>3419.31</v>
      </c>
      <c r="M315" s="34">
        <f ca="1">SUMIF(申请个人部分高校生花名册!D:L,B:B,申请个人部分高校生花名册!L:L)</f>
        <v>0</v>
      </c>
      <c r="N315" s="34">
        <f ca="1" t="shared" si="84"/>
        <v>0</v>
      </c>
      <c r="O315" s="34">
        <f ca="1" t="shared" si="85"/>
        <v>3419.31</v>
      </c>
      <c r="P315" s="34" t="s">
        <v>21</v>
      </c>
    </row>
    <row r="316" s="31" customFormat="1" ht="28" customHeight="1" spans="1:16">
      <c r="A316" s="34">
        <f t="shared" si="86"/>
        <v>314</v>
      </c>
      <c r="B316" s="34" t="s">
        <v>1238</v>
      </c>
      <c r="C316" s="34">
        <v>2</v>
      </c>
      <c r="D316" s="34">
        <v>1</v>
      </c>
      <c r="E316" s="34" t="s">
        <v>1239</v>
      </c>
      <c r="F316" s="34" t="s">
        <v>1240</v>
      </c>
      <c r="G316" s="34" t="s">
        <v>1241</v>
      </c>
      <c r="H316" s="34">
        <f ca="1">SUMIF(申请单位部分员工花名册!D:H,B:B,申请单位部分员工花名册!H:H)</f>
        <v>4799.04</v>
      </c>
      <c r="I316" s="34">
        <f ca="1">SUMIF(申请单位部分员工花名册!D:I,B:B,申请单位部分员工花名册!I:I)</f>
        <v>2039.58</v>
      </c>
      <c r="J316" s="34">
        <v>0</v>
      </c>
      <c r="K316" s="34">
        <f ca="1" t="shared" si="82"/>
        <v>6838.62</v>
      </c>
      <c r="L316" s="34">
        <f ca="1" t="shared" si="83"/>
        <v>6838.62</v>
      </c>
      <c r="M316" s="34">
        <f ca="1">SUMIF(申请个人部分高校生花名册!D:L,B:B,申请个人部分高校生花名册!L:L)</f>
        <v>1499.7</v>
      </c>
      <c r="N316" s="34">
        <f ca="1" t="shared" si="84"/>
        <v>1499.7</v>
      </c>
      <c r="O316" s="34">
        <f ca="1" t="shared" si="85"/>
        <v>8338.32</v>
      </c>
      <c r="P316" s="34" t="s">
        <v>21</v>
      </c>
    </row>
    <row r="317" s="31" customFormat="1" ht="28" customHeight="1" spans="1:16">
      <c r="A317" s="34">
        <f t="shared" si="86"/>
        <v>315</v>
      </c>
      <c r="B317" s="34" t="s">
        <v>1242</v>
      </c>
      <c r="C317" s="34">
        <v>1</v>
      </c>
      <c r="D317" s="34">
        <v>0</v>
      </c>
      <c r="E317" s="34" t="s">
        <v>1243</v>
      </c>
      <c r="F317" s="34" t="s">
        <v>1244</v>
      </c>
      <c r="G317" s="34" t="s">
        <v>1099</v>
      </c>
      <c r="H317" s="34">
        <f ca="1">SUMIF(申请单位部分员工花名册!D:H,B:B,申请单位部分员工花名册!H:H)</f>
        <v>2400</v>
      </c>
      <c r="I317" s="34">
        <f ca="1">SUMIF(申请单位部分员工花名册!D:I,B:B,申请单位部分员工花名册!I:I)</f>
        <v>1020</v>
      </c>
      <c r="J317" s="34">
        <v>0</v>
      </c>
      <c r="K317" s="34">
        <f ca="1" t="shared" si="82"/>
        <v>3420</v>
      </c>
      <c r="L317" s="34">
        <f ca="1" t="shared" si="83"/>
        <v>3420</v>
      </c>
      <c r="M317" s="34">
        <f ca="1">SUMIF(申请个人部分高校生花名册!D:L,B:B,申请个人部分高校生花名册!L:L)</f>
        <v>0</v>
      </c>
      <c r="N317" s="34">
        <f ca="1" t="shared" si="84"/>
        <v>0</v>
      </c>
      <c r="O317" s="34">
        <f ca="1" t="shared" si="85"/>
        <v>3420</v>
      </c>
      <c r="P317" s="34" t="s">
        <v>21</v>
      </c>
    </row>
    <row r="318" s="31" customFormat="1" ht="28" customHeight="1" spans="1:16">
      <c r="A318" s="34">
        <f t="shared" si="86"/>
        <v>316</v>
      </c>
      <c r="B318" s="34" t="s">
        <v>1245</v>
      </c>
      <c r="C318" s="34">
        <v>64</v>
      </c>
      <c r="D318" s="34">
        <v>50</v>
      </c>
      <c r="E318" s="34" t="s">
        <v>1246</v>
      </c>
      <c r="F318" s="34" t="s">
        <v>1247</v>
      </c>
      <c r="G318" s="34" t="s">
        <v>1248</v>
      </c>
      <c r="H318" s="34">
        <f ca="1">SUMIF(申请单位部分员工花名册!D:H,B:B,申请单位部分员工花名册!H:H)</f>
        <v>255959.04</v>
      </c>
      <c r="I318" s="34">
        <f ca="1">SUMIF(申请单位部分员工花名册!D:I,B:B,申请单位部分员工花名册!I:I)</f>
        <v>108783.36</v>
      </c>
      <c r="J318" s="34">
        <v>0</v>
      </c>
      <c r="K318" s="34">
        <f ca="1" t="shared" si="82"/>
        <v>364742.4</v>
      </c>
      <c r="L318" s="34">
        <f ca="1" t="shared" si="83"/>
        <v>364742.4</v>
      </c>
      <c r="M318" s="34">
        <f ca="1">SUMIF(申请个人部分高校生花名册!D:L,B:B,申请个人部分高校生花名册!L:L)</f>
        <v>124980</v>
      </c>
      <c r="N318" s="34">
        <f ca="1" t="shared" si="84"/>
        <v>124980</v>
      </c>
      <c r="O318" s="34">
        <f ca="1" t="shared" si="85"/>
        <v>489722.4</v>
      </c>
      <c r="P318" s="34" t="s">
        <v>21</v>
      </c>
    </row>
    <row r="319" s="31" customFormat="1" ht="28" customHeight="1" spans="1:16">
      <c r="A319" s="34">
        <f t="shared" si="86"/>
        <v>317</v>
      </c>
      <c r="B319" s="34" t="s">
        <v>1249</v>
      </c>
      <c r="C319" s="34">
        <v>1</v>
      </c>
      <c r="D319" s="34">
        <v>0</v>
      </c>
      <c r="E319" s="34" t="s">
        <v>1250</v>
      </c>
      <c r="F319" s="34" t="s">
        <v>1251</v>
      </c>
      <c r="G319" s="34" t="s">
        <v>1252</v>
      </c>
      <c r="H319" s="34">
        <f ca="1">SUMIF(申请单位部分员工花名册!D:H,B:B,申请单位部分员工花名册!H:H)</f>
        <v>2399.52</v>
      </c>
      <c r="I319" s="34">
        <f ca="1">SUMIF(申请单位部分员工花名册!D:I,B:B,申请单位部分员工花名册!I:I)</f>
        <v>1019.79</v>
      </c>
      <c r="J319" s="34">
        <v>0</v>
      </c>
      <c r="K319" s="34">
        <f ca="1" t="shared" si="82"/>
        <v>3419.31</v>
      </c>
      <c r="L319" s="34">
        <f ca="1" t="shared" si="83"/>
        <v>3419.31</v>
      </c>
      <c r="M319" s="34">
        <f ca="1">SUMIF(申请个人部分高校生花名册!D:L,B:B,申请个人部分高校生花名册!L:L)</f>
        <v>0</v>
      </c>
      <c r="N319" s="34">
        <f ca="1" t="shared" si="84"/>
        <v>0</v>
      </c>
      <c r="O319" s="34">
        <f ca="1" t="shared" si="85"/>
        <v>3419.31</v>
      </c>
      <c r="P319" s="34" t="s">
        <v>21</v>
      </c>
    </row>
    <row r="320" s="31" customFormat="1" ht="28" customHeight="1" spans="1:16">
      <c r="A320" s="34">
        <f t="shared" si="86"/>
        <v>318</v>
      </c>
      <c r="B320" s="34" t="s">
        <v>1253</v>
      </c>
      <c r="C320" s="34">
        <v>22</v>
      </c>
      <c r="D320" s="34">
        <v>2</v>
      </c>
      <c r="E320" s="34" t="s">
        <v>1254</v>
      </c>
      <c r="F320" s="34" t="s">
        <v>1255</v>
      </c>
      <c r="G320" s="34" t="s">
        <v>1256</v>
      </c>
      <c r="H320" s="34">
        <f ca="1">SUMIF(申请单位部分员工花名册!D:H,B:B,申请单位部分员工花名册!H:H)</f>
        <v>51189.76</v>
      </c>
      <c r="I320" s="34">
        <f ca="1">SUMIF(申请单位部分员工花名册!D:I,B:B,申请单位部分员工花名册!I:I)</f>
        <v>21755.52</v>
      </c>
      <c r="J320" s="34">
        <v>0</v>
      </c>
      <c r="K320" s="34">
        <f ca="1" t="shared" si="82"/>
        <v>72945.28</v>
      </c>
      <c r="L320" s="34">
        <f ca="1" t="shared" si="83"/>
        <v>72945.28</v>
      </c>
      <c r="M320" s="34">
        <f ca="1">SUMIF(申请个人部分高校生花名册!D:L,B:B,申请个人部分高校生花名册!L:L)</f>
        <v>2999.4</v>
      </c>
      <c r="N320" s="34">
        <f ca="1" t="shared" si="84"/>
        <v>2999.4</v>
      </c>
      <c r="O320" s="34">
        <f ca="1" t="shared" si="85"/>
        <v>75944.68</v>
      </c>
      <c r="P320" s="34" t="s">
        <v>21</v>
      </c>
    </row>
    <row r="321" s="31" customFormat="1" ht="28" customHeight="1" spans="1:16">
      <c r="A321" s="34">
        <f t="shared" si="86"/>
        <v>319</v>
      </c>
      <c r="B321" s="34" t="s">
        <v>1257</v>
      </c>
      <c r="C321" s="34">
        <v>17</v>
      </c>
      <c r="D321" s="34">
        <v>0</v>
      </c>
      <c r="E321" s="34" t="s">
        <v>1258</v>
      </c>
      <c r="F321" s="34" t="s">
        <v>1259</v>
      </c>
      <c r="G321" s="34" t="s">
        <v>1260</v>
      </c>
      <c r="H321" s="34">
        <f ca="1">SUMIF(申请单位部分员工花名册!D:H,B:B,申请单位部分员工花名册!H:H)</f>
        <v>40791.84</v>
      </c>
      <c r="I321" s="34">
        <f ca="1">SUMIF(申请单位部分员工花名册!D:I,B:B,申请单位部分员工花名册!I:I)</f>
        <v>17336.43</v>
      </c>
      <c r="J321" s="34">
        <v>0</v>
      </c>
      <c r="K321" s="34">
        <f ca="1" t="shared" si="82"/>
        <v>58128.27</v>
      </c>
      <c r="L321" s="34">
        <f ca="1" t="shared" si="83"/>
        <v>58128.27</v>
      </c>
      <c r="M321" s="34">
        <f ca="1">SUMIF(申请个人部分高校生花名册!D:L,B:B,申请个人部分高校生花名册!L:L)</f>
        <v>0</v>
      </c>
      <c r="N321" s="34">
        <f ca="1" t="shared" si="84"/>
        <v>0</v>
      </c>
      <c r="O321" s="34">
        <f ca="1" t="shared" si="85"/>
        <v>58128.27</v>
      </c>
      <c r="P321" s="34" t="s">
        <v>21</v>
      </c>
    </row>
    <row r="322" s="31" customFormat="1" ht="28" customHeight="1" spans="1:16">
      <c r="A322" s="34">
        <f t="shared" si="86"/>
        <v>320</v>
      </c>
      <c r="B322" s="34" t="s">
        <v>1261</v>
      </c>
      <c r="C322" s="34">
        <v>26</v>
      </c>
      <c r="D322" s="34">
        <v>11</v>
      </c>
      <c r="E322" s="34" t="s">
        <v>1262</v>
      </c>
      <c r="F322" s="34" t="s">
        <v>1263</v>
      </c>
      <c r="G322" s="34" t="s">
        <v>1264</v>
      </c>
      <c r="H322" s="34">
        <f ca="1">SUMIF(申请单位部分员工花名册!D:H,B:B,申请单位部分员工花名册!H:H)</f>
        <v>58388.32</v>
      </c>
      <c r="I322" s="34">
        <f ca="1">SUMIF(申请单位部分员工花名册!D:I,B:B,申请单位部分员工花名册!I:I)</f>
        <v>24814.89</v>
      </c>
      <c r="J322" s="34">
        <v>0</v>
      </c>
      <c r="K322" s="34">
        <f ca="1" t="shared" si="82"/>
        <v>83203.21</v>
      </c>
      <c r="L322" s="34">
        <f ca="1" t="shared" si="83"/>
        <v>83203.21</v>
      </c>
      <c r="M322" s="34">
        <f ca="1">SUMIF(申请个人部分高校生花名册!D:L,B:B,申请个人部分高校生花名册!L:L)</f>
        <v>14997</v>
      </c>
      <c r="N322" s="34">
        <f ca="1" t="shared" si="84"/>
        <v>14997</v>
      </c>
      <c r="O322" s="34">
        <f ca="1" t="shared" si="85"/>
        <v>98200.21</v>
      </c>
      <c r="P322" s="34" t="s">
        <v>21</v>
      </c>
    </row>
    <row r="323" s="31" customFormat="1" ht="28" customHeight="1" spans="1:16">
      <c r="A323" s="34">
        <f t="shared" si="86"/>
        <v>321</v>
      </c>
      <c r="B323" s="34" t="s">
        <v>1265</v>
      </c>
      <c r="C323" s="34">
        <v>7</v>
      </c>
      <c r="D323" s="34">
        <v>2</v>
      </c>
      <c r="E323" s="34" t="s">
        <v>1266</v>
      </c>
      <c r="F323" s="34" t="s">
        <v>1267</v>
      </c>
      <c r="G323" s="34" t="s">
        <v>1268</v>
      </c>
      <c r="H323" s="34">
        <f ca="1">SUMIF(申请单位部分员工花名册!D:H,B:B,申请单位部分员工花名册!H:H)</f>
        <v>15996.8</v>
      </c>
      <c r="I323" s="34">
        <f ca="1">SUMIF(申请单位部分员工花名册!D:I,B:B,申请单位部分员工花名册!I:I)</f>
        <v>6798.6</v>
      </c>
      <c r="J323" s="34">
        <v>0</v>
      </c>
      <c r="K323" s="34">
        <f ca="1" t="shared" si="82"/>
        <v>22795.4</v>
      </c>
      <c r="L323" s="34">
        <f ca="1" t="shared" si="83"/>
        <v>22795.4</v>
      </c>
      <c r="M323" s="34">
        <f ca="1">SUMIF(申请个人部分高校生花名册!D:L,B:B,申请个人部分高校生花名册!L:L)</f>
        <v>2999.4</v>
      </c>
      <c r="N323" s="34">
        <f ca="1" t="shared" si="84"/>
        <v>2999.4</v>
      </c>
      <c r="O323" s="34">
        <f ca="1" t="shared" si="85"/>
        <v>25794.8</v>
      </c>
      <c r="P323" s="34" t="s">
        <v>21</v>
      </c>
    </row>
    <row r="324" s="31" customFormat="1" ht="28" customHeight="1" spans="1:16">
      <c r="A324" s="34">
        <f t="shared" ref="A324:A343" si="87">ROW()-2</f>
        <v>322</v>
      </c>
      <c r="B324" s="34" t="s">
        <v>1269</v>
      </c>
      <c r="C324" s="34">
        <v>5</v>
      </c>
      <c r="D324" s="34">
        <v>2</v>
      </c>
      <c r="E324" s="34" t="s">
        <v>1270</v>
      </c>
      <c r="F324" s="34" t="s">
        <v>1271</v>
      </c>
      <c r="G324" s="34" t="s">
        <v>1272</v>
      </c>
      <c r="H324" s="34">
        <f ca="1">SUMIF(申请单位部分员工花名册!D:H,B:B,申请单位部分员工花名册!H:H)</f>
        <v>11997.6</v>
      </c>
      <c r="I324" s="34">
        <f ca="1">SUMIF(申请单位部分员工花名册!D:I,B:B,申请单位部分员工花名册!I:I)</f>
        <v>5098.95</v>
      </c>
      <c r="J324" s="34">
        <v>0</v>
      </c>
      <c r="K324" s="34">
        <f ca="1" t="shared" si="82"/>
        <v>17096.55</v>
      </c>
      <c r="L324" s="34">
        <f ca="1" t="shared" si="83"/>
        <v>17096.55</v>
      </c>
      <c r="M324" s="34">
        <f ca="1">SUMIF(申请个人部分高校生花名册!D:L,B:B,申请个人部分高校生花名册!L:L)</f>
        <v>2999.4</v>
      </c>
      <c r="N324" s="34">
        <f ca="1" t="shared" si="84"/>
        <v>2999.4</v>
      </c>
      <c r="O324" s="34">
        <f ca="1" t="shared" si="85"/>
        <v>20095.95</v>
      </c>
      <c r="P324" s="34" t="s">
        <v>21</v>
      </c>
    </row>
    <row r="325" s="31" customFormat="1" ht="28" customHeight="1" spans="1:16">
      <c r="A325" s="34">
        <f t="shared" si="87"/>
        <v>323</v>
      </c>
      <c r="B325" s="34" t="s">
        <v>1273</v>
      </c>
      <c r="C325" s="34">
        <v>3</v>
      </c>
      <c r="D325" s="34">
        <v>2</v>
      </c>
      <c r="E325" s="34" t="s">
        <v>1274</v>
      </c>
      <c r="F325" s="34" t="s">
        <v>1275</v>
      </c>
      <c r="G325" s="34" t="s">
        <v>1276</v>
      </c>
      <c r="H325" s="34">
        <f ca="1">SUMIF(申请单位部分员工花名册!D:H,B:B,申请单位部分员工花名册!H:H)</f>
        <v>7198.56</v>
      </c>
      <c r="I325" s="34">
        <f ca="1">SUMIF(申请单位部分员工花名册!D:I,B:B,申请单位部分员工花名册!I:I)</f>
        <v>3059.37</v>
      </c>
      <c r="J325" s="34">
        <v>0</v>
      </c>
      <c r="K325" s="34">
        <f ca="1" t="shared" si="82"/>
        <v>10257.93</v>
      </c>
      <c r="L325" s="34">
        <f ca="1" t="shared" si="83"/>
        <v>10257.93</v>
      </c>
      <c r="M325" s="34">
        <f ca="1">SUMIF(申请个人部分高校生花名册!D:L,B:B,申请个人部分高校生花名册!L:L)</f>
        <v>2999.4</v>
      </c>
      <c r="N325" s="34">
        <f ca="1" t="shared" si="84"/>
        <v>2999.4</v>
      </c>
      <c r="O325" s="34">
        <f ca="1" t="shared" si="85"/>
        <v>13257.33</v>
      </c>
      <c r="P325" s="34" t="s">
        <v>21</v>
      </c>
    </row>
    <row r="326" s="31" customFormat="1" ht="28" customHeight="1" spans="1:16">
      <c r="A326" s="34">
        <f t="shared" si="87"/>
        <v>324</v>
      </c>
      <c r="B326" s="34" t="s">
        <v>1277</v>
      </c>
      <c r="C326" s="34">
        <v>2</v>
      </c>
      <c r="D326" s="34">
        <v>0</v>
      </c>
      <c r="E326" s="34" t="s">
        <v>1278</v>
      </c>
      <c r="F326" s="34" t="s">
        <v>1279</v>
      </c>
      <c r="G326" s="34" t="s">
        <v>1280</v>
      </c>
      <c r="H326" s="34">
        <f ca="1">SUMIF(申请单位部分员工花名册!D:H,B:B,申请单位部分员工花名册!H:H)</f>
        <v>4799.04</v>
      </c>
      <c r="I326" s="34">
        <f ca="1">SUMIF(申请单位部分员工花名册!D:I,B:B,申请单位部分员工花名册!I:I)</f>
        <v>2039.58</v>
      </c>
      <c r="J326" s="34">
        <v>0</v>
      </c>
      <c r="K326" s="34">
        <f ca="1" t="shared" si="82"/>
        <v>6838.62</v>
      </c>
      <c r="L326" s="34">
        <f ca="1" t="shared" si="83"/>
        <v>6838.62</v>
      </c>
      <c r="M326" s="34">
        <f ca="1">SUMIF(申请个人部分高校生花名册!D:L,B:B,申请个人部分高校生花名册!L:L)</f>
        <v>0</v>
      </c>
      <c r="N326" s="34">
        <f ca="1" t="shared" si="84"/>
        <v>0</v>
      </c>
      <c r="O326" s="34">
        <f ca="1" t="shared" si="85"/>
        <v>6838.62</v>
      </c>
      <c r="P326" s="34" t="s">
        <v>21</v>
      </c>
    </row>
    <row r="327" s="31" customFormat="1" ht="28" customHeight="1" spans="1:16">
      <c r="A327" s="34">
        <f t="shared" si="87"/>
        <v>325</v>
      </c>
      <c r="B327" s="34" t="s">
        <v>1281</v>
      </c>
      <c r="C327" s="34">
        <v>1</v>
      </c>
      <c r="D327" s="34">
        <v>0</v>
      </c>
      <c r="E327" s="34" t="s">
        <v>1282</v>
      </c>
      <c r="F327" s="34" t="s">
        <v>1283</v>
      </c>
      <c r="G327" s="34" t="s">
        <v>1284</v>
      </c>
      <c r="H327" s="34">
        <f ca="1">SUMIF(申请单位部分员工花名册!D:H,B:B,申请单位部分员工花名册!H:H)</f>
        <v>2399.52</v>
      </c>
      <c r="I327" s="34">
        <f ca="1">SUMIF(申请单位部分员工花名册!D:I,B:B,申请单位部分员工花名册!I:I)</f>
        <v>1019.79</v>
      </c>
      <c r="J327" s="34">
        <v>0</v>
      </c>
      <c r="K327" s="34">
        <f ca="1" t="shared" ref="K327:K338" si="88">H327+I327</f>
        <v>3419.31</v>
      </c>
      <c r="L327" s="34">
        <f ca="1" t="shared" ref="L327:L338" si="89">K327</f>
        <v>3419.31</v>
      </c>
      <c r="M327" s="34">
        <f ca="1">SUMIF(申请个人部分高校生花名册!D:L,B:B,申请个人部分高校生花名册!L:L)</f>
        <v>0</v>
      </c>
      <c r="N327" s="34">
        <f ca="1" t="shared" ref="N327:N338" si="90">M327</f>
        <v>0</v>
      </c>
      <c r="O327" s="34">
        <f ca="1" t="shared" ref="O327:O338" si="91">L327+N327</f>
        <v>3419.31</v>
      </c>
      <c r="P327" s="34" t="s">
        <v>21</v>
      </c>
    </row>
    <row r="328" s="31" customFormat="1" ht="28" customHeight="1" spans="1:16">
      <c r="A328" s="34">
        <f t="shared" si="87"/>
        <v>326</v>
      </c>
      <c r="B328" s="34" t="s">
        <v>1285</v>
      </c>
      <c r="C328" s="34">
        <v>6</v>
      </c>
      <c r="D328" s="34">
        <v>0</v>
      </c>
      <c r="E328" s="34" t="s">
        <v>1286</v>
      </c>
      <c r="F328" s="34" t="s">
        <v>1287</v>
      </c>
      <c r="G328" s="34" t="s">
        <v>1288</v>
      </c>
      <c r="H328" s="34">
        <f ca="1">SUMIF(申请单位部分员工花名册!D:H,B:B,申请单位部分员工花名册!H:H)</f>
        <v>14397.12</v>
      </c>
      <c r="I328" s="34">
        <f ca="1">SUMIF(申请单位部分员工花名册!D:I,B:B,申请单位部分员工花名册!I:I)</f>
        <v>6118.74</v>
      </c>
      <c r="J328" s="34">
        <v>0</v>
      </c>
      <c r="K328" s="34">
        <f ca="1" t="shared" si="88"/>
        <v>20515.86</v>
      </c>
      <c r="L328" s="34">
        <f ca="1" t="shared" si="89"/>
        <v>20515.86</v>
      </c>
      <c r="M328" s="34">
        <f ca="1">SUMIF(申请个人部分高校生花名册!D:L,B:B,申请个人部分高校生花名册!L:L)</f>
        <v>0</v>
      </c>
      <c r="N328" s="34">
        <f ca="1" t="shared" si="90"/>
        <v>0</v>
      </c>
      <c r="O328" s="34">
        <f ca="1" t="shared" si="91"/>
        <v>20515.86</v>
      </c>
      <c r="P328" s="34" t="s">
        <v>21</v>
      </c>
    </row>
    <row r="329" s="31" customFormat="1" ht="28" customHeight="1" spans="1:16">
      <c r="A329" s="34">
        <f t="shared" si="87"/>
        <v>327</v>
      </c>
      <c r="B329" s="34" t="s">
        <v>1289</v>
      </c>
      <c r="C329" s="34">
        <v>2</v>
      </c>
      <c r="D329" s="34">
        <v>0</v>
      </c>
      <c r="E329" s="34" t="s">
        <v>1290</v>
      </c>
      <c r="F329" s="34" t="s">
        <v>1291</v>
      </c>
      <c r="G329" s="34" t="s">
        <v>1292</v>
      </c>
      <c r="H329" s="34">
        <f ca="1">SUMIF(申请单位部分员工花名册!D:H,B:B,申请单位部分员工花名册!H:H)</f>
        <v>4799.04</v>
      </c>
      <c r="I329" s="34">
        <f ca="1">SUMIF(申请单位部分员工花名册!D:I,B:B,申请单位部分员工花名册!I:I)</f>
        <v>2039.58</v>
      </c>
      <c r="J329" s="34">
        <v>0</v>
      </c>
      <c r="K329" s="34">
        <f ca="1" t="shared" si="88"/>
        <v>6838.62</v>
      </c>
      <c r="L329" s="34">
        <f ca="1" t="shared" si="89"/>
        <v>6838.62</v>
      </c>
      <c r="M329" s="34">
        <f ca="1">SUMIF(申请个人部分高校生花名册!D:L,B:B,申请个人部分高校生花名册!L:L)</f>
        <v>0</v>
      </c>
      <c r="N329" s="34">
        <f ca="1" t="shared" si="90"/>
        <v>0</v>
      </c>
      <c r="O329" s="34">
        <f ca="1" t="shared" si="91"/>
        <v>6838.62</v>
      </c>
      <c r="P329" s="34" t="s">
        <v>21</v>
      </c>
    </row>
    <row r="330" s="31" customFormat="1" ht="28" customHeight="1" spans="1:16">
      <c r="A330" s="34">
        <f t="shared" si="87"/>
        <v>328</v>
      </c>
      <c r="B330" s="34" t="s">
        <v>1293</v>
      </c>
      <c r="C330" s="34">
        <v>3</v>
      </c>
      <c r="D330" s="34">
        <v>0</v>
      </c>
      <c r="E330" s="34" t="s">
        <v>1294</v>
      </c>
      <c r="F330" s="34" t="s">
        <v>1295</v>
      </c>
      <c r="G330" s="34" t="s">
        <v>1296</v>
      </c>
      <c r="H330" s="34">
        <f ca="1">SUMIF(申请单位部分员工花名册!D:H,B:B,申请单位部分员工花名册!H:H)</f>
        <v>7198.56</v>
      </c>
      <c r="I330" s="34">
        <f ca="1">SUMIF(申请单位部分员工花名册!D:I,B:B,申请单位部分员工花名册!I:I)</f>
        <v>3059.37</v>
      </c>
      <c r="J330" s="34">
        <v>0</v>
      </c>
      <c r="K330" s="34">
        <f ca="1" t="shared" si="88"/>
        <v>10257.93</v>
      </c>
      <c r="L330" s="34">
        <f ca="1" t="shared" si="89"/>
        <v>10257.93</v>
      </c>
      <c r="M330" s="34">
        <f ca="1">SUMIF(申请个人部分高校生花名册!D:L,B:B,申请个人部分高校生花名册!L:L)</f>
        <v>0</v>
      </c>
      <c r="N330" s="34">
        <f ca="1" t="shared" si="90"/>
        <v>0</v>
      </c>
      <c r="O330" s="34">
        <f ca="1" t="shared" si="91"/>
        <v>10257.93</v>
      </c>
      <c r="P330" s="34" t="s">
        <v>21</v>
      </c>
    </row>
    <row r="331" s="31" customFormat="1" ht="28" customHeight="1" spans="1:16">
      <c r="A331" s="34">
        <f t="shared" si="87"/>
        <v>329</v>
      </c>
      <c r="B331" s="34" t="s">
        <v>1297</v>
      </c>
      <c r="C331" s="34">
        <v>1</v>
      </c>
      <c r="D331" s="34">
        <v>0</v>
      </c>
      <c r="E331" s="34" t="s">
        <v>1298</v>
      </c>
      <c r="F331" s="34" t="s">
        <v>1299</v>
      </c>
      <c r="G331" s="34" t="s">
        <v>1300</v>
      </c>
      <c r="H331" s="34">
        <f ca="1">SUMIF(申请单位部分员工花名册!D:H,B:B,申请单位部分员工花名册!H:H)</f>
        <v>2399.52</v>
      </c>
      <c r="I331" s="34">
        <f ca="1">SUMIF(申请单位部分员工花名册!D:I,B:B,申请单位部分员工花名册!I:I)</f>
        <v>1019.79</v>
      </c>
      <c r="J331" s="34">
        <v>0</v>
      </c>
      <c r="K331" s="34">
        <f ca="1" t="shared" si="88"/>
        <v>3419.31</v>
      </c>
      <c r="L331" s="34">
        <f ca="1" t="shared" si="89"/>
        <v>3419.31</v>
      </c>
      <c r="M331" s="34">
        <f ca="1">SUMIF(申请个人部分高校生花名册!D:L,B:B,申请个人部分高校生花名册!L:L)</f>
        <v>0</v>
      </c>
      <c r="N331" s="34">
        <f ca="1" t="shared" si="90"/>
        <v>0</v>
      </c>
      <c r="O331" s="34">
        <f ca="1" t="shared" si="91"/>
        <v>3419.31</v>
      </c>
      <c r="P331" s="34" t="s">
        <v>21</v>
      </c>
    </row>
    <row r="332" s="31" customFormat="1" ht="28" customHeight="1" spans="1:16">
      <c r="A332" s="34">
        <f t="shared" si="87"/>
        <v>330</v>
      </c>
      <c r="B332" s="34" t="s">
        <v>1301</v>
      </c>
      <c r="C332" s="34">
        <v>3</v>
      </c>
      <c r="D332" s="34">
        <v>0</v>
      </c>
      <c r="E332" s="34" t="s">
        <v>1302</v>
      </c>
      <c r="F332" s="34" t="s">
        <v>1303</v>
      </c>
      <c r="G332" s="34" t="s">
        <v>1304</v>
      </c>
      <c r="H332" s="34">
        <f ca="1">SUMIF(申请单位部分员工花名册!D:H,B:B,申请单位部分员工花名册!H:H)</f>
        <v>7198.56</v>
      </c>
      <c r="I332" s="34">
        <f ca="1">SUMIF(申请单位部分员工花名册!D:I,B:B,申请单位部分员工花名册!I:I)</f>
        <v>3059.37</v>
      </c>
      <c r="J332" s="34">
        <v>0</v>
      </c>
      <c r="K332" s="34">
        <f ca="1" t="shared" si="88"/>
        <v>10257.93</v>
      </c>
      <c r="L332" s="34">
        <f ca="1" t="shared" si="89"/>
        <v>10257.93</v>
      </c>
      <c r="M332" s="34">
        <f ca="1">SUMIF(申请个人部分高校生花名册!D:L,B:B,申请个人部分高校生花名册!L:L)</f>
        <v>0</v>
      </c>
      <c r="N332" s="34">
        <f ca="1" t="shared" si="90"/>
        <v>0</v>
      </c>
      <c r="O332" s="34">
        <f ca="1" t="shared" si="91"/>
        <v>10257.93</v>
      </c>
      <c r="P332" s="34" t="s">
        <v>21</v>
      </c>
    </row>
    <row r="333" s="31" customFormat="1" ht="28" customHeight="1" spans="1:16">
      <c r="A333" s="34">
        <f t="shared" si="87"/>
        <v>331</v>
      </c>
      <c r="B333" s="34" t="s">
        <v>1305</v>
      </c>
      <c r="C333" s="34">
        <v>1</v>
      </c>
      <c r="D333" s="34">
        <v>0</v>
      </c>
      <c r="E333" s="34" t="s">
        <v>1306</v>
      </c>
      <c r="F333" s="34" t="s">
        <v>1307</v>
      </c>
      <c r="G333" s="34" t="s">
        <v>1308</v>
      </c>
      <c r="H333" s="34">
        <f ca="1">SUMIF(申请单位部分员工花名册!D:H,B:B,申请单位部分员工花名册!H:H)</f>
        <v>2399.52</v>
      </c>
      <c r="I333" s="34">
        <f ca="1">SUMIF(申请单位部分员工花名册!D:I,B:B,申请单位部分员工花名册!I:I)</f>
        <v>1019.79</v>
      </c>
      <c r="J333" s="34">
        <v>0</v>
      </c>
      <c r="K333" s="34">
        <f ca="1" t="shared" si="88"/>
        <v>3419.31</v>
      </c>
      <c r="L333" s="34">
        <f ca="1" t="shared" si="89"/>
        <v>3419.31</v>
      </c>
      <c r="M333" s="34">
        <f ca="1">SUMIF(申请个人部分高校生花名册!D:L,B:B,申请个人部分高校生花名册!L:L)</f>
        <v>0</v>
      </c>
      <c r="N333" s="34">
        <f ca="1" t="shared" si="90"/>
        <v>0</v>
      </c>
      <c r="O333" s="34">
        <f ca="1" t="shared" si="91"/>
        <v>3419.31</v>
      </c>
      <c r="P333" s="34" t="s">
        <v>21</v>
      </c>
    </row>
    <row r="334" s="31" customFormat="1" ht="28" customHeight="1" spans="1:16">
      <c r="A334" s="34">
        <f t="shared" si="87"/>
        <v>332</v>
      </c>
      <c r="B334" s="34" t="s">
        <v>1309</v>
      </c>
      <c r="C334" s="34">
        <v>10</v>
      </c>
      <c r="D334" s="34">
        <v>0</v>
      </c>
      <c r="E334" s="34" t="s">
        <v>1310</v>
      </c>
      <c r="F334" s="34" t="s">
        <v>1311</v>
      </c>
      <c r="G334" s="34" t="s">
        <v>1312</v>
      </c>
      <c r="H334" s="34">
        <f ca="1">SUMIF(申请单位部分员工花名册!D:H,B:B,申请单位部分员工花名册!H:H)</f>
        <v>19196.16</v>
      </c>
      <c r="I334" s="34">
        <f ca="1">SUMIF(申请单位部分员工花名册!D:I,B:B,申请单位部分员工花名册!I:I)</f>
        <v>8158.32</v>
      </c>
      <c r="J334" s="34">
        <v>0</v>
      </c>
      <c r="K334" s="34">
        <f ca="1" t="shared" si="88"/>
        <v>27354.48</v>
      </c>
      <c r="L334" s="34">
        <f ca="1" t="shared" si="89"/>
        <v>27354.48</v>
      </c>
      <c r="M334" s="34">
        <f ca="1">SUMIF(申请个人部分高校生花名册!D:L,B:B,申请个人部分高校生花名册!L:L)</f>
        <v>0</v>
      </c>
      <c r="N334" s="34">
        <f ca="1" t="shared" si="90"/>
        <v>0</v>
      </c>
      <c r="O334" s="34">
        <f ca="1" t="shared" si="91"/>
        <v>27354.48</v>
      </c>
      <c r="P334" s="34" t="s">
        <v>21</v>
      </c>
    </row>
    <row r="335" s="31" customFormat="1" ht="28" customHeight="1" spans="1:16">
      <c r="A335" s="34">
        <f t="shared" si="87"/>
        <v>333</v>
      </c>
      <c r="B335" s="34" t="s">
        <v>1313</v>
      </c>
      <c r="C335" s="34">
        <v>5</v>
      </c>
      <c r="D335" s="34">
        <v>0</v>
      </c>
      <c r="E335" s="34" t="s">
        <v>1314</v>
      </c>
      <c r="F335" s="34" t="s">
        <v>1315</v>
      </c>
      <c r="G335" s="34" t="s">
        <v>1316</v>
      </c>
      <c r="H335" s="34">
        <f ca="1">SUMIF(申请单位部分员工花名册!D:H,B:B,申请单位部分员工花名册!H:H)</f>
        <v>11997.6</v>
      </c>
      <c r="I335" s="34">
        <f ca="1">SUMIF(申请单位部分员工花名册!D:I,B:B,申请单位部分员工花名册!I:I)</f>
        <v>5098.95</v>
      </c>
      <c r="J335" s="34">
        <v>0</v>
      </c>
      <c r="K335" s="34">
        <f ca="1" t="shared" si="88"/>
        <v>17096.55</v>
      </c>
      <c r="L335" s="34">
        <f ca="1" t="shared" si="89"/>
        <v>17096.55</v>
      </c>
      <c r="M335" s="34">
        <f ca="1">SUMIF(申请个人部分高校生花名册!D:L,B:B,申请个人部分高校生花名册!L:L)</f>
        <v>0</v>
      </c>
      <c r="N335" s="34">
        <f ca="1" t="shared" si="90"/>
        <v>0</v>
      </c>
      <c r="O335" s="34">
        <f ca="1" t="shared" si="91"/>
        <v>17096.55</v>
      </c>
      <c r="P335" s="34" t="s">
        <v>21</v>
      </c>
    </row>
    <row r="336" s="31" customFormat="1" ht="28" customHeight="1" spans="1:16">
      <c r="A336" s="34">
        <f t="shared" si="87"/>
        <v>334</v>
      </c>
      <c r="B336" s="34" t="s">
        <v>1317</v>
      </c>
      <c r="C336" s="34">
        <v>1</v>
      </c>
      <c r="D336" s="34">
        <v>0</v>
      </c>
      <c r="E336" s="34" t="s">
        <v>1318</v>
      </c>
      <c r="F336" s="34" t="s">
        <v>1319</v>
      </c>
      <c r="G336" s="34" t="s">
        <v>1320</v>
      </c>
      <c r="H336" s="34">
        <f ca="1">SUMIF(申请单位部分员工花名册!D:H,B:B,申请单位部分员工花名册!H:H)</f>
        <v>2399.52</v>
      </c>
      <c r="I336" s="34">
        <f ca="1">SUMIF(申请单位部分员工花名册!D:I,B:B,申请单位部分员工花名册!I:I)</f>
        <v>1019.79</v>
      </c>
      <c r="J336" s="34">
        <v>0</v>
      </c>
      <c r="K336" s="34">
        <f ca="1" t="shared" si="88"/>
        <v>3419.31</v>
      </c>
      <c r="L336" s="34">
        <f ca="1" t="shared" si="89"/>
        <v>3419.31</v>
      </c>
      <c r="M336" s="34">
        <f ca="1">SUMIF(申请个人部分高校生花名册!D:L,B:B,申请个人部分高校生花名册!L:L)</f>
        <v>0</v>
      </c>
      <c r="N336" s="34">
        <f ca="1" t="shared" si="90"/>
        <v>0</v>
      </c>
      <c r="O336" s="34">
        <f ca="1" t="shared" si="91"/>
        <v>3419.31</v>
      </c>
      <c r="P336" s="34" t="s">
        <v>21</v>
      </c>
    </row>
    <row r="337" s="31" customFormat="1" ht="28" customHeight="1" spans="1:16">
      <c r="A337" s="34">
        <f t="shared" si="87"/>
        <v>335</v>
      </c>
      <c r="B337" s="34" t="s">
        <v>1321</v>
      </c>
      <c r="C337" s="34">
        <v>3</v>
      </c>
      <c r="D337" s="34">
        <v>0</v>
      </c>
      <c r="E337" s="34" t="s">
        <v>1322</v>
      </c>
      <c r="F337" s="34" t="s">
        <v>1323</v>
      </c>
      <c r="G337" s="34" t="s">
        <v>1324</v>
      </c>
      <c r="H337" s="34">
        <f ca="1">SUMIF(申请单位部分员工花名册!D:H,B:B,申请单位部分员工花名册!H:H)</f>
        <v>7198.56</v>
      </c>
      <c r="I337" s="34">
        <f ca="1">SUMIF(申请单位部分员工花名册!D:I,B:B,申请单位部分员工花名册!I:I)</f>
        <v>3059.37</v>
      </c>
      <c r="J337" s="34">
        <v>0</v>
      </c>
      <c r="K337" s="34">
        <f ca="1" t="shared" si="88"/>
        <v>10257.93</v>
      </c>
      <c r="L337" s="34">
        <f ca="1" t="shared" si="89"/>
        <v>10257.93</v>
      </c>
      <c r="M337" s="34">
        <f ca="1">SUMIF(申请个人部分高校生花名册!D:L,B:B,申请个人部分高校生花名册!L:L)</f>
        <v>0</v>
      </c>
      <c r="N337" s="34">
        <f ca="1" t="shared" si="90"/>
        <v>0</v>
      </c>
      <c r="O337" s="34">
        <f ca="1" t="shared" si="91"/>
        <v>10257.93</v>
      </c>
      <c r="P337" s="34" t="s">
        <v>21</v>
      </c>
    </row>
    <row r="338" s="31" customFormat="1" ht="28" customHeight="1" spans="1:16">
      <c r="A338" s="34">
        <f t="shared" si="87"/>
        <v>336</v>
      </c>
      <c r="B338" s="34" t="s">
        <v>1325</v>
      </c>
      <c r="C338" s="34">
        <v>195</v>
      </c>
      <c r="D338" s="34">
        <v>0</v>
      </c>
      <c r="E338" s="34" t="s">
        <v>218</v>
      </c>
      <c r="F338" s="34" t="s">
        <v>1326</v>
      </c>
      <c r="G338" s="34" t="s">
        <v>1327</v>
      </c>
      <c r="H338" s="34">
        <f ca="1">SUMIF(申请单位部分员工花名册!D:H,B:B,申请单位部分员工花名册!H:H)</f>
        <v>438312.320000001</v>
      </c>
      <c r="I338" s="34">
        <f ca="1">SUMIF(申请单位部分员工花名册!D:I,B:B,申请单位部分员工花名册!I:I)</f>
        <v>186281.64</v>
      </c>
      <c r="J338" s="34">
        <v>0</v>
      </c>
      <c r="K338" s="34">
        <f ca="1" t="shared" si="88"/>
        <v>624593.960000001</v>
      </c>
      <c r="L338" s="34">
        <f ca="1" t="shared" si="89"/>
        <v>624593.960000001</v>
      </c>
      <c r="M338" s="34">
        <f ca="1">SUMIF(申请个人部分高校生花名册!D:L,B:B,申请个人部分高校生花名册!L:L)</f>
        <v>0</v>
      </c>
      <c r="N338" s="34">
        <f ca="1" t="shared" si="90"/>
        <v>0</v>
      </c>
      <c r="O338" s="34">
        <f ca="1" t="shared" si="91"/>
        <v>624593.960000001</v>
      </c>
      <c r="P338" s="34" t="s">
        <v>21</v>
      </c>
    </row>
    <row r="339" s="31" customFormat="1" ht="28" customHeight="1" spans="1:16">
      <c r="A339" s="34">
        <f t="shared" si="87"/>
        <v>337</v>
      </c>
      <c r="B339" s="34" t="s">
        <v>1328</v>
      </c>
      <c r="C339" s="34">
        <v>2</v>
      </c>
      <c r="D339" s="34">
        <v>0</v>
      </c>
      <c r="E339" s="34" t="s">
        <v>1329</v>
      </c>
      <c r="F339" s="34" t="s">
        <v>1330</v>
      </c>
      <c r="G339" s="34" t="s">
        <v>1331</v>
      </c>
      <c r="H339" s="34">
        <f ca="1">SUMIF(申请单位部分员工花名册!D:H,B:B,申请单位部分员工花名册!H:H)</f>
        <v>4799.04</v>
      </c>
      <c r="I339" s="34">
        <f ca="1">SUMIF(申请单位部分员工花名册!D:I,B:B,申请单位部分员工花名册!I:I)</f>
        <v>2039.58</v>
      </c>
      <c r="J339" s="34">
        <v>0</v>
      </c>
      <c r="K339" s="34">
        <f ca="1" t="shared" ref="K339:K371" si="92">H339+I339</f>
        <v>6838.62</v>
      </c>
      <c r="L339" s="34">
        <f ca="1" t="shared" ref="L339:L371" si="93">K339</f>
        <v>6838.62</v>
      </c>
      <c r="M339" s="34">
        <f ca="1">SUMIF(申请个人部分高校生花名册!D:L,B:B,申请个人部分高校生花名册!L:L)</f>
        <v>0</v>
      </c>
      <c r="N339" s="34">
        <f ca="1" t="shared" ref="N339:N371" si="94">M339</f>
        <v>0</v>
      </c>
      <c r="O339" s="34">
        <f ca="1" t="shared" ref="O339:O371" si="95">L339+N339</f>
        <v>6838.62</v>
      </c>
      <c r="P339" s="34" t="s">
        <v>21</v>
      </c>
    </row>
    <row r="340" s="31" customFormat="1" ht="28" customHeight="1" spans="1:16">
      <c r="A340" s="34">
        <f t="shared" si="87"/>
        <v>338</v>
      </c>
      <c r="B340" s="34" t="s">
        <v>1332</v>
      </c>
      <c r="C340" s="34">
        <v>9</v>
      </c>
      <c r="D340" s="34">
        <v>0</v>
      </c>
      <c r="E340" s="34" t="s">
        <v>1333</v>
      </c>
      <c r="F340" s="34" t="s">
        <v>1334</v>
      </c>
      <c r="G340" s="34" t="s">
        <v>1335</v>
      </c>
      <c r="H340" s="34">
        <f ca="1">SUMIF(申请单位部分员工花名册!D:H,B:B,申请单位部分员工花名册!H:H)</f>
        <v>18396.32</v>
      </c>
      <c r="I340" s="34">
        <f ca="1">SUMIF(申请单位部分员工花名册!D:I,B:B,申请单位部分员工花名册!I:I)</f>
        <v>7818.39</v>
      </c>
      <c r="J340" s="34">
        <v>0</v>
      </c>
      <c r="K340" s="34">
        <f ca="1" t="shared" si="92"/>
        <v>26214.71</v>
      </c>
      <c r="L340" s="34">
        <f ca="1" t="shared" si="93"/>
        <v>26214.71</v>
      </c>
      <c r="M340" s="34">
        <f ca="1">SUMIF(申请个人部分高校生花名册!D:L,B:B,申请个人部分高校生花名册!L:L)</f>
        <v>0</v>
      </c>
      <c r="N340" s="34">
        <f ca="1" t="shared" si="94"/>
        <v>0</v>
      </c>
      <c r="O340" s="34">
        <f ca="1" t="shared" si="95"/>
        <v>26214.71</v>
      </c>
      <c r="P340" s="34" t="s">
        <v>21</v>
      </c>
    </row>
    <row r="341" s="31" customFormat="1" ht="28" customHeight="1" spans="1:16">
      <c r="A341" s="34">
        <f t="shared" si="87"/>
        <v>339</v>
      </c>
      <c r="B341" s="34" t="s">
        <v>1336</v>
      </c>
      <c r="C341" s="34">
        <v>6</v>
      </c>
      <c r="D341" s="34">
        <v>0</v>
      </c>
      <c r="E341" s="34" t="s">
        <v>1337</v>
      </c>
      <c r="F341" s="34" t="s">
        <v>1338</v>
      </c>
      <c r="G341" s="34" t="s">
        <v>1339</v>
      </c>
      <c r="H341" s="34">
        <f ca="1">SUMIF(申请单位部分员工花名册!D:H,B:B,申请单位部分员工花名册!H:H)</f>
        <v>14397.12</v>
      </c>
      <c r="I341" s="34">
        <f ca="1">SUMIF(申请单位部分员工花名册!D:I,B:B,申请单位部分员工花名册!I:I)</f>
        <v>6118.74</v>
      </c>
      <c r="J341" s="34">
        <v>0</v>
      </c>
      <c r="K341" s="34">
        <f ca="1" t="shared" si="92"/>
        <v>20515.86</v>
      </c>
      <c r="L341" s="34">
        <f ca="1" t="shared" si="93"/>
        <v>20515.86</v>
      </c>
      <c r="M341" s="34">
        <f ca="1">SUMIF(申请个人部分高校生花名册!D:L,B:B,申请个人部分高校生花名册!L:L)</f>
        <v>0</v>
      </c>
      <c r="N341" s="34">
        <f ca="1" t="shared" si="94"/>
        <v>0</v>
      </c>
      <c r="O341" s="34">
        <f ca="1" t="shared" si="95"/>
        <v>20515.86</v>
      </c>
      <c r="P341" s="34" t="s">
        <v>21</v>
      </c>
    </row>
    <row r="342" s="31" customFormat="1" ht="28" customHeight="1" spans="1:16">
      <c r="A342" s="34">
        <f t="shared" si="87"/>
        <v>340</v>
      </c>
      <c r="B342" s="34" t="s">
        <v>1340</v>
      </c>
      <c r="C342" s="34">
        <v>5</v>
      </c>
      <c r="D342" s="34">
        <v>1</v>
      </c>
      <c r="E342" s="34" t="s">
        <v>1341</v>
      </c>
      <c r="F342" s="34" t="s">
        <v>1342</v>
      </c>
      <c r="G342" s="34" t="s">
        <v>1343</v>
      </c>
      <c r="H342" s="34">
        <f ca="1">SUMIF(申请单位部分员工花名册!D:H,B:B,申请单位部分员工花名册!H:H)</f>
        <v>11197.76</v>
      </c>
      <c r="I342" s="34">
        <f ca="1">SUMIF(申请单位部分员工花名册!D:I,B:B,申请单位部分员工花名册!I:I)</f>
        <v>4759.02</v>
      </c>
      <c r="J342" s="34">
        <v>0</v>
      </c>
      <c r="K342" s="34">
        <f ca="1" t="shared" si="92"/>
        <v>15956.78</v>
      </c>
      <c r="L342" s="34">
        <f ca="1" t="shared" si="93"/>
        <v>15956.78</v>
      </c>
      <c r="M342" s="34">
        <f ca="1">SUMIF(申请个人部分高校生花名册!D:L,B:B,申请个人部分高校生花名册!L:L)</f>
        <v>1499.7</v>
      </c>
      <c r="N342" s="34">
        <f ca="1" t="shared" si="94"/>
        <v>1499.7</v>
      </c>
      <c r="O342" s="34">
        <f ca="1" t="shared" si="95"/>
        <v>17456.48</v>
      </c>
      <c r="P342" s="34" t="s">
        <v>21</v>
      </c>
    </row>
    <row r="343" s="31" customFormat="1" ht="28" customHeight="1" spans="1:16">
      <c r="A343" s="34">
        <f t="shared" si="87"/>
        <v>341</v>
      </c>
      <c r="B343" s="34" t="s">
        <v>1344</v>
      </c>
      <c r="C343" s="34">
        <v>5</v>
      </c>
      <c r="D343" s="34">
        <v>2</v>
      </c>
      <c r="E343" s="34" t="s">
        <v>1345</v>
      </c>
      <c r="F343" s="34" t="s">
        <v>1346</v>
      </c>
      <c r="G343" s="34" t="s">
        <v>1343</v>
      </c>
      <c r="H343" s="34">
        <f ca="1">SUMIF(申请单位部分员工花名册!D:H,B:B,申请单位部分员工花名册!H:H)</f>
        <v>9598.08</v>
      </c>
      <c r="I343" s="34">
        <f ca="1">SUMIF(申请单位部分员工花名册!D:I,B:B,申请单位部分员工花名册!I:I)</f>
        <v>4079.16</v>
      </c>
      <c r="J343" s="34">
        <v>0</v>
      </c>
      <c r="K343" s="34">
        <f ca="1" t="shared" si="92"/>
        <v>13677.24</v>
      </c>
      <c r="L343" s="34">
        <f ca="1" t="shared" si="93"/>
        <v>13677.24</v>
      </c>
      <c r="M343" s="34">
        <f ca="1">SUMIF(申请个人部分高校生花名册!D:L,B:B,申请个人部分高校生花名册!L:L)</f>
        <v>2499.5</v>
      </c>
      <c r="N343" s="34">
        <f ca="1" t="shared" si="94"/>
        <v>2499.5</v>
      </c>
      <c r="O343" s="34">
        <f ca="1" t="shared" si="95"/>
        <v>16176.74</v>
      </c>
      <c r="P343" s="34" t="s">
        <v>21</v>
      </c>
    </row>
    <row r="344" s="31" customFormat="1" ht="28" customHeight="1" spans="1:16">
      <c r="A344" s="34">
        <f t="shared" ref="A344:A354" si="96">ROW()-2</f>
        <v>342</v>
      </c>
      <c r="B344" s="34" t="s">
        <v>1347</v>
      </c>
      <c r="C344" s="34">
        <v>12</v>
      </c>
      <c r="D344" s="34">
        <v>0</v>
      </c>
      <c r="E344" s="34" t="s">
        <v>1348</v>
      </c>
      <c r="F344" s="34" t="s">
        <v>1349</v>
      </c>
      <c r="G344" s="34" t="s">
        <v>1350</v>
      </c>
      <c r="H344" s="34">
        <f ca="1">SUMIF(申请单位部分员工花名册!D:H,B:B,申请单位部分员工花名册!H:H)</f>
        <v>27354.72</v>
      </c>
      <c r="I344" s="34">
        <f ca="1">SUMIF(申请单位部分员工花名册!D:I,B:B,申请单位部分员工花名册!I:I)</f>
        <v>11625.69</v>
      </c>
      <c r="J344" s="34">
        <v>0</v>
      </c>
      <c r="K344" s="34">
        <f ca="1" t="shared" si="92"/>
        <v>38980.41</v>
      </c>
      <c r="L344" s="34">
        <f ca="1" t="shared" si="93"/>
        <v>38980.41</v>
      </c>
      <c r="M344" s="34">
        <f ca="1">SUMIF(申请个人部分高校生花名册!D:L,B:B,申请个人部分高校生花名册!L:L)</f>
        <v>0</v>
      </c>
      <c r="N344" s="34">
        <f ca="1" t="shared" si="94"/>
        <v>0</v>
      </c>
      <c r="O344" s="34">
        <f ca="1" t="shared" si="95"/>
        <v>38980.41</v>
      </c>
      <c r="P344" s="34" t="s">
        <v>21</v>
      </c>
    </row>
    <row r="345" s="31" customFormat="1" ht="28" customHeight="1" spans="1:16">
      <c r="A345" s="34">
        <f t="shared" si="96"/>
        <v>343</v>
      </c>
      <c r="B345" s="34" t="s">
        <v>1351</v>
      </c>
      <c r="C345" s="34">
        <v>1</v>
      </c>
      <c r="D345" s="34">
        <v>0</v>
      </c>
      <c r="E345" s="34" t="s">
        <v>1352</v>
      </c>
      <c r="F345" s="34" t="s">
        <v>1353</v>
      </c>
      <c r="G345" s="34" t="s">
        <v>1354</v>
      </c>
      <c r="H345" s="34">
        <f ca="1">SUMIF(申请单位部分员工花名册!D:H,B:B,申请单位部分员工花名册!H:H)</f>
        <v>2399.52</v>
      </c>
      <c r="I345" s="34">
        <f ca="1">SUMIF(申请单位部分员工花名册!D:I,B:B,申请单位部分员工花名册!I:I)</f>
        <v>1019.79</v>
      </c>
      <c r="J345" s="34">
        <v>0</v>
      </c>
      <c r="K345" s="34">
        <f ca="1" t="shared" si="92"/>
        <v>3419.31</v>
      </c>
      <c r="L345" s="34">
        <f ca="1" t="shared" si="93"/>
        <v>3419.31</v>
      </c>
      <c r="M345" s="34">
        <f ca="1">SUMIF(申请个人部分高校生花名册!D:L,B:B,申请个人部分高校生花名册!L:L)</f>
        <v>0</v>
      </c>
      <c r="N345" s="34">
        <f ca="1" t="shared" si="94"/>
        <v>0</v>
      </c>
      <c r="O345" s="34">
        <f ca="1" t="shared" si="95"/>
        <v>3419.31</v>
      </c>
      <c r="P345" s="34" t="s">
        <v>21</v>
      </c>
    </row>
    <row r="346" s="31" customFormat="1" ht="28" customHeight="1" spans="1:16">
      <c r="A346" s="34">
        <f t="shared" si="96"/>
        <v>344</v>
      </c>
      <c r="B346" s="34" t="s">
        <v>1355</v>
      </c>
      <c r="C346" s="34">
        <v>3</v>
      </c>
      <c r="D346" s="34">
        <v>0</v>
      </c>
      <c r="E346" s="34" t="s">
        <v>1356</v>
      </c>
      <c r="F346" s="34" t="s">
        <v>1357</v>
      </c>
      <c r="G346" s="34" t="s">
        <v>1358</v>
      </c>
      <c r="H346" s="34">
        <f ca="1">SUMIF(申请单位部分员工花名册!D:H,B:B,申请单位部分员工花名册!H:H)</f>
        <v>7198.56</v>
      </c>
      <c r="I346" s="34">
        <f ca="1">SUMIF(申请单位部分员工花名册!D:I,B:B,申请单位部分员工花名册!I:I)</f>
        <v>3059.37</v>
      </c>
      <c r="J346" s="34">
        <v>0</v>
      </c>
      <c r="K346" s="34">
        <f ca="1" t="shared" si="92"/>
        <v>10257.93</v>
      </c>
      <c r="L346" s="34">
        <f ca="1" t="shared" si="93"/>
        <v>10257.93</v>
      </c>
      <c r="M346" s="34">
        <f ca="1">SUMIF(申请个人部分高校生花名册!D:L,B:B,申请个人部分高校生花名册!L:L)</f>
        <v>0</v>
      </c>
      <c r="N346" s="34">
        <f ca="1" t="shared" si="94"/>
        <v>0</v>
      </c>
      <c r="O346" s="34">
        <f ca="1" t="shared" si="95"/>
        <v>10257.93</v>
      </c>
      <c r="P346" s="34" t="s">
        <v>21</v>
      </c>
    </row>
    <row r="347" s="31" customFormat="1" ht="28" customHeight="1" spans="1:16">
      <c r="A347" s="34">
        <f t="shared" si="96"/>
        <v>345</v>
      </c>
      <c r="B347" s="34" t="s">
        <v>1359</v>
      </c>
      <c r="C347" s="34">
        <v>2</v>
      </c>
      <c r="D347" s="34">
        <v>0</v>
      </c>
      <c r="E347" s="34" t="s">
        <v>1360</v>
      </c>
      <c r="F347" s="34" t="s">
        <v>1361</v>
      </c>
      <c r="G347" s="34" t="s">
        <v>1362</v>
      </c>
      <c r="H347" s="34">
        <f ca="1">SUMIF(申请单位部分员工花名册!D:H,B:B,申请单位部分员工花名册!H:H)</f>
        <v>4799.04</v>
      </c>
      <c r="I347" s="34">
        <f ca="1">SUMIF(申请单位部分员工花名册!D:I,B:B,申请单位部分员工花名册!I:I)</f>
        <v>2039.58</v>
      </c>
      <c r="J347" s="34">
        <v>0</v>
      </c>
      <c r="K347" s="34">
        <f ca="1" t="shared" si="92"/>
        <v>6838.62</v>
      </c>
      <c r="L347" s="34">
        <f ca="1" t="shared" si="93"/>
        <v>6838.62</v>
      </c>
      <c r="M347" s="34">
        <f ca="1">SUMIF(申请个人部分高校生花名册!D:L,B:B,申请个人部分高校生花名册!L:L)</f>
        <v>0</v>
      </c>
      <c r="N347" s="34">
        <f ca="1" t="shared" si="94"/>
        <v>0</v>
      </c>
      <c r="O347" s="34">
        <f ca="1" t="shared" si="95"/>
        <v>6838.62</v>
      </c>
      <c r="P347" s="34" t="s">
        <v>21</v>
      </c>
    </row>
    <row r="348" s="31" customFormat="1" ht="28" customHeight="1" spans="1:16">
      <c r="A348" s="34">
        <f t="shared" si="96"/>
        <v>346</v>
      </c>
      <c r="B348" s="34" t="s">
        <v>1363</v>
      </c>
      <c r="C348" s="34">
        <v>39</v>
      </c>
      <c r="D348" s="34">
        <v>2</v>
      </c>
      <c r="E348" s="34" t="s">
        <v>1364</v>
      </c>
      <c r="F348" s="34" t="s">
        <v>1365</v>
      </c>
      <c r="G348" s="34" t="s">
        <v>1366</v>
      </c>
      <c r="H348" s="34">
        <f ca="1">SUMIF(申请单位部分员工花名册!D:H,B:B,申请单位部分员工花名册!H:H)</f>
        <v>110706.4</v>
      </c>
      <c r="I348" s="34">
        <f ca="1">SUMIF(申请单位部分员工花名册!D:I,B:B,申请单位部分员工花名册!I:I)</f>
        <v>47050.17</v>
      </c>
      <c r="J348" s="34">
        <v>0</v>
      </c>
      <c r="K348" s="34">
        <f ca="1" t="shared" si="92"/>
        <v>157756.57</v>
      </c>
      <c r="L348" s="34">
        <f ca="1" t="shared" si="93"/>
        <v>157756.57</v>
      </c>
      <c r="M348" s="34">
        <f ca="1">SUMIF(申请个人部分高校生花名册!D:L,B:B,申请个人部分高校生花名册!L:L)</f>
        <v>1999.6</v>
      </c>
      <c r="N348" s="34">
        <f ca="1" t="shared" si="94"/>
        <v>1999.6</v>
      </c>
      <c r="O348" s="34">
        <f ca="1" t="shared" si="95"/>
        <v>159756.17</v>
      </c>
      <c r="P348" s="34" t="s">
        <v>21</v>
      </c>
    </row>
    <row r="349" s="31" customFormat="1" ht="28" customHeight="1" spans="1:16">
      <c r="A349" s="34">
        <f t="shared" si="96"/>
        <v>347</v>
      </c>
      <c r="B349" s="34" t="s">
        <v>1367</v>
      </c>
      <c r="C349" s="34">
        <v>2</v>
      </c>
      <c r="D349" s="34">
        <v>0</v>
      </c>
      <c r="E349" s="34" t="s">
        <v>1368</v>
      </c>
      <c r="F349" s="34" t="s">
        <v>1369</v>
      </c>
      <c r="G349" s="34" t="s">
        <v>1370</v>
      </c>
      <c r="H349" s="34">
        <f ca="1">SUMIF(申请单位部分员工花名册!D:H,B:B,申请单位部分员工花名册!H:H)</f>
        <v>4799.52</v>
      </c>
      <c r="I349" s="34">
        <f ca="1">SUMIF(申请单位部分员工花名册!D:I,B:B,申请单位部分员工花名册!I:I)</f>
        <v>2039.79</v>
      </c>
      <c r="J349" s="34">
        <v>0</v>
      </c>
      <c r="K349" s="34">
        <f ca="1" t="shared" si="92"/>
        <v>6839.31</v>
      </c>
      <c r="L349" s="34">
        <f ca="1" t="shared" si="93"/>
        <v>6839.31</v>
      </c>
      <c r="M349" s="34">
        <f ca="1">SUMIF(申请个人部分高校生花名册!D:L,B:B,申请个人部分高校生花名册!L:L)</f>
        <v>0</v>
      </c>
      <c r="N349" s="34">
        <f ca="1" t="shared" si="94"/>
        <v>0</v>
      </c>
      <c r="O349" s="34">
        <f ca="1" t="shared" si="95"/>
        <v>6839.31</v>
      </c>
      <c r="P349" s="34" t="s">
        <v>21</v>
      </c>
    </row>
    <row r="350" s="31" customFormat="1" ht="28" customHeight="1" spans="1:16">
      <c r="A350" s="34">
        <f t="shared" si="96"/>
        <v>348</v>
      </c>
      <c r="B350" s="34" t="s">
        <v>1371</v>
      </c>
      <c r="C350" s="34">
        <v>3</v>
      </c>
      <c r="D350" s="34">
        <v>0</v>
      </c>
      <c r="E350" s="34" t="s">
        <v>1372</v>
      </c>
      <c r="F350" s="34" t="s">
        <v>1373</v>
      </c>
      <c r="G350" s="34" t="s">
        <v>1374</v>
      </c>
      <c r="H350" s="34">
        <f ca="1">SUMIF(申请单位部分员工花名册!D:H,B:B,申请单位部分员工花名册!H:H)</f>
        <v>5598.88</v>
      </c>
      <c r="I350" s="34">
        <f ca="1">SUMIF(申请单位部分员工花名册!D:I,B:B,申请单位部分员工花名册!I:I)</f>
        <v>2379.51</v>
      </c>
      <c r="J350" s="34">
        <v>0</v>
      </c>
      <c r="K350" s="34">
        <f ca="1" t="shared" si="92"/>
        <v>7978.39</v>
      </c>
      <c r="L350" s="34">
        <f ca="1" t="shared" si="93"/>
        <v>7978.39</v>
      </c>
      <c r="M350" s="34">
        <f ca="1">SUMIF(申请个人部分高校生花名册!D:L,B:B,申请个人部分高校生花名册!L:L)</f>
        <v>0</v>
      </c>
      <c r="N350" s="34">
        <f ca="1" t="shared" si="94"/>
        <v>0</v>
      </c>
      <c r="O350" s="34">
        <f ca="1" t="shared" si="95"/>
        <v>7978.39</v>
      </c>
      <c r="P350" s="34" t="s">
        <v>21</v>
      </c>
    </row>
    <row r="351" s="31" customFormat="1" ht="28" customHeight="1" spans="1:16">
      <c r="A351" s="34">
        <f t="shared" si="96"/>
        <v>349</v>
      </c>
      <c r="B351" s="34" t="s">
        <v>1375</v>
      </c>
      <c r="C351" s="34">
        <v>3</v>
      </c>
      <c r="D351" s="34">
        <v>0</v>
      </c>
      <c r="E351" s="34" t="s">
        <v>1376</v>
      </c>
      <c r="F351" s="34" t="s">
        <v>1377</v>
      </c>
      <c r="G351" s="34" t="s">
        <v>1378</v>
      </c>
      <c r="H351" s="34">
        <f ca="1">SUMIF(申请单位部分员工花名册!D:H,B:B,申请单位部分员工花名册!H:H)</f>
        <v>7198.56</v>
      </c>
      <c r="I351" s="34">
        <f ca="1">SUMIF(申请单位部分员工花名册!D:I,B:B,申请单位部分员工花名册!I:I)</f>
        <v>3059.37</v>
      </c>
      <c r="J351" s="34">
        <v>0</v>
      </c>
      <c r="K351" s="34">
        <f ca="1" t="shared" si="92"/>
        <v>10257.93</v>
      </c>
      <c r="L351" s="34">
        <f ca="1" t="shared" si="93"/>
        <v>10257.93</v>
      </c>
      <c r="M351" s="34">
        <f ca="1">SUMIF(申请个人部分高校生花名册!D:L,B:B,申请个人部分高校生花名册!L:L)</f>
        <v>0</v>
      </c>
      <c r="N351" s="34">
        <f ca="1" t="shared" si="94"/>
        <v>0</v>
      </c>
      <c r="O351" s="34">
        <f ca="1" t="shared" si="95"/>
        <v>10257.93</v>
      </c>
      <c r="P351" s="34" t="s">
        <v>21</v>
      </c>
    </row>
    <row r="352" s="31" customFormat="1" ht="28" customHeight="1" spans="1:16">
      <c r="A352" s="34">
        <f t="shared" si="96"/>
        <v>350</v>
      </c>
      <c r="B352" s="34" t="s">
        <v>1379</v>
      </c>
      <c r="C352" s="34">
        <v>1</v>
      </c>
      <c r="D352" s="34">
        <v>0</v>
      </c>
      <c r="E352" s="34" t="s">
        <v>1380</v>
      </c>
      <c r="F352" s="34" t="s">
        <v>1381</v>
      </c>
      <c r="G352" s="34" t="s">
        <v>1382</v>
      </c>
      <c r="H352" s="34">
        <f ca="1">SUMIF(申请单位部分员工花名册!D:H,B:B,申请单位部分员工花名册!H:H)</f>
        <v>2399.52</v>
      </c>
      <c r="I352" s="34">
        <f ca="1">SUMIF(申请单位部分员工花名册!D:I,B:B,申请单位部分员工花名册!I:I)</f>
        <v>1019.79</v>
      </c>
      <c r="J352" s="34">
        <v>0</v>
      </c>
      <c r="K352" s="34">
        <f ca="1" t="shared" si="92"/>
        <v>3419.31</v>
      </c>
      <c r="L352" s="34">
        <f ca="1" t="shared" si="93"/>
        <v>3419.31</v>
      </c>
      <c r="M352" s="34">
        <f ca="1">SUMIF(申请个人部分高校生花名册!D:L,B:B,申请个人部分高校生花名册!L:L)</f>
        <v>0</v>
      </c>
      <c r="N352" s="34">
        <f ca="1" t="shared" si="94"/>
        <v>0</v>
      </c>
      <c r="O352" s="34">
        <f ca="1" t="shared" si="95"/>
        <v>3419.31</v>
      </c>
      <c r="P352" s="34" t="s">
        <v>21</v>
      </c>
    </row>
    <row r="353" s="31" customFormat="1" ht="28" customHeight="1" spans="1:16">
      <c r="A353" s="34">
        <f t="shared" si="96"/>
        <v>351</v>
      </c>
      <c r="B353" s="34" t="s">
        <v>1383</v>
      </c>
      <c r="C353" s="34">
        <v>5</v>
      </c>
      <c r="D353" s="34">
        <v>0</v>
      </c>
      <c r="E353" s="34" t="s">
        <v>1384</v>
      </c>
      <c r="F353" s="34" t="s">
        <v>1385</v>
      </c>
      <c r="G353" s="34" t="s">
        <v>1386</v>
      </c>
      <c r="H353" s="34">
        <f ca="1">SUMIF(申请单位部分员工花名册!D:H,B:B,申请单位部分员工花名册!H:H)</f>
        <v>10397.92</v>
      </c>
      <c r="I353" s="34">
        <f ca="1">SUMIF(申请单位部分员工花名册!D:I,B:B,申请单位部分员工花名册!I:I)</f>
        <v>4419.09</v>
      </c>
      <c r="J353" s="34">
        <v>0</v>
      </c>
      <c r="K353" s="34">
        <f ca="1" t="shared" si="92"/>
        <v>14817.01</v>
      </c>
      <c r="L353" s="34">
        <f ca="1" t="shared" si="93"/>
        <v>14817.01</v>
      </c>
      <c r="M353" s="34">
        <f ca="1">SUMIF(申请个人部分高校生花名册!D:L,B:B,申请个人部分高校生花名册!L:L)</f>
        <v>0</v>
      </c>
      <c r="N353" s="34">
        <f ca="1" t="shared" si="94"/>
        <v>0</v>
      </c>
      <c r="O353" s="34">
        <f ca="1" t="shared" si="95"/>
        <v>14817.01</v>
      </c>
      <c r="P353" s="34" t="s">
        <v>21</v>
      </c>
    </row>
    <row r="354" s="31" customFormat="1" ht="28" customHeight="1" spans="1:16">
      <c r="A354" s="34">
        <f t="shared" si="96"/>
        <v>352</v>
      </c>
      <c r="B354" s="34" t="s">
        <v>1387</v>
      </c>
      <c r="C354" s="34">
        <v>1</v>
      </c>
      <c r="D354" s="34">
        <v>0</v>
      </c>
      <c r="E354" s="34" t="s">
        <v>1388</v>
      </c>
      <c r="F354" s="34" t="s">
        <v>1389</v>
      </c>
      <c r="G354" s="34" t="s">
        <v>1390</v>
      </c>
      <c r="H354" s="34">
        <f ca="1">SUMIF(申请单位部分员工花名册!D:H,B:B,申请单位部分员工花名册!H:H)</f>
        <v>2399.52</v>
      </c>
      <c r="I354" s="34">
        <f ca="1">SUMIF(申请单位部分员工花名册!D:I,B:B,申请单位部分员工花名册!I:I)</f>
        <v>1019.79</v>
      </c>
      <c r="J354" s="34">
        <v>0</v>
      </c>
      <c r="K354" s="34">
        <f ca="1" t="shared" si="92"/>
        <v>3419.31</v>
      </c>
      <c r="L354" s="34">
        <f ca="1" t="shared" si="93"/>
        <v>3419.31</v>
      </c>
      <c r="M354" s="34">
        <f ca="1">SUMIF(申请个人部分高校生花名册!D:L,B:B,申请个人部分高校生花名册!L:L)</f>
        <v>0</v>
      </c>
      <c r="N354" s="34">
        <f ca="1" t="shared" si="94"/>
        <v>0</v>
      </c>
      <c r="O354" s="34">
        <f ca="1" t="shared" si="95"/>
        <v>3419.31</v>
      </c>
      <c r="P354" s="34" t="s">
        <v>21</v>
      </c>
    </row>
    <row r="355" s="31" customFormat="1" ht="28" customHeight="1" spans="1:16">
      <c r="A355" s="34">
        <f t="shared" ref="A355:A364" si="97">ROW()-2</f>
        <v>353</v>
      </c>
      <c r="B355" s="34" t="s">
        <v>1391</v>
      </c>
      <c r="C355" s="34">
        <v>1</v>
      </c>
      <c r="D355" s="34">
        <v>0</v>
      </c>
      <c r="E355" s="34" t="s">
        <v>1392</v>
      </c>
      <c r="F355" s="34" t="s">
        <v>1393</v>
      </c>
      <c r="G355" s="34" t="s">
        <v>1394</v>
      </c>
      <c r="H355" s="34">
        <f ca="1">SUMIF(申请单位部分员工花名册!D:H,B:B,申请单位部分员工花名册!H:H)</f>
        <v>2399.52</v>
      </c>
      <c r="I355" s="34">
        <f ca="1">SUMIF(申请单位部分员工花名册!D:I,B:B,申请单位部分员工花名册!I:I)</f>
        <v>1019.79</v>
      </c>
      <c r="J355" s="34">
        <v>0</v>
      </c>
      <c r="K355" s="34">
        <f ca="1" t="shared" si="92"/>
        <v>3419.31</v>
      </c>
      <c r="L355" s="34">
        <f ca="1" t="shared" si="93"/>
        <v>3419.31</v>
      </c>
      <c r="M355" s="34">
        <f ca="1">SUMIF(申请个人部分高校生花名册!D:L,B:B,申请个人部分高校生花名册!L:L)</f>
        <v>0</v>
      </c>
      <c r="N355" s="34">
        <f ca="1" t="shared" si="94"/>
        <v>0</v>
      </c>
      <c r="O355" s="34">
        <f ca="1" t="shared" si="95"/>
        <v>3419.31</v>
      </c>
      <c r="P355" s="34" t="s">
        <v>21</v>
      </c>
    </row>
    <row r="356" s="31" customFormat="1" ht="28" customHeight="1" spans="1:16">
      <c r="A356" s="34">
        <f t="shared" si="97"/>
        <v>354</v>
      </c>
      <c r="B356" s="34" t="s">
        <v>1395</v>
      </c>
      <c r="C356" s="34">
        <v>3</v>
      </c>
      <c r="D356" s="34">
        <v>0</v>
      </c>
      <c r="E356" s="34" t="s">
        <v>1396</v>
      </c>
      <c r="F356" s="34" t="s">
        <v>1397</v>
      </c>
      <c r="G356" s="34" t="s">
        <v>1398</v>
      </c>
      <c r="H356" s="34">
        <f ca="1">SUMIF(申请单位部分员工花名册!D:H,B:B,申请单位部分员工花名册!H:H)</f>
        <v>7198.56</v>
      </c>
      <c r="I356" s="34">
        <f ca="1">SUMIF(申请单位部分员工花名册!D:I,B:B,申请单位部分员工花名册!I:I)</f>
        <v>3059.37</v>
      </c>
      <c r="J356" s="34">
        <v>0</v>
      </c>
      <c r="K356" s="34">
        <f ca="1" t="shared" si="92"/>
        <v>10257.93</v>
      </c>
      <c r="L356" s="34">
        <f ca="1" t="shared" si="93"/>
        <v>10257.93</v>
      </c>
      <c r="M356" s="34">
        <f ca="1">SUMIF(申请个人部分高校生花名册!D:L,B:B,申请个人部分高校生花名册!L:L)</f>
        <v>0</v>
      </c>
      <c r="N356" s="34">
        <f ca="1" t="shared" si="94"/>
        <v>0</v>
      </c>
      <c r="O356" s="34">
        <f ca="1" t="shared" si="95"/>
        <v>10257.93</v>
      </c>
      <c r="P356" s="34" t="s">
        <v>21</v>
      </c>
    </row>
    <row r="357" s="31" customFormat="1" ht="28" customHeight="1" spans="1:16">
      <c r="A357" s="34">
        <f t="shared" si="97"/>
        <v>355</v>
      </c>
      <c r="B357" s="34" t="s">
        <v>1399</v>
      </c>
      <c r="C357" s="34">
        <v>2</v>
      </c>
      <c r="D357" s="34">
        <v>0</v>
      </c>
      <c r="E357" s="34" t="s">
        <v>1400</v>
      </c>
      <c r="F357" s="34" t="s">
        <v>1401</v>
      </c>
      <c r="G357" s="34" t="s">
        <v>1402</v>
      </c>
      <c r="H357" s="34">
        <f ca="1">SUMIF(申请单位部分员工花名册!D:H,B:B,申请单位部分员工花名册!H:H)</f>
        <v>4799.04</v>
      </c>
      <c r="I357" s="34">
        <f ca="1">SUMIF(申请单位部分员工花名册!D:I,B:B,申请单位部分员工花名册!I:I)</f>
        <v>2039.58</v>
      </c>
      <c r="J357" s="34">
        <v>0</v>
      </c>
      <c r="K357" s="34">
        <f ca="1" t="shared" si="92"/>
        <v>6838.62</v>
      </c>
      <c r="L357" s="34">
        <f ca="1" t="shared" si="93"/>
        <v>6838.62</v>
      </c>
      <c r="M357" s="34">
        <f ca="1">SUMIF(申请个人部分高校生花名册!D:L,B:B,申请个人部分高校生花名册!L:L)</f>
        <v>0</v>
      </c>
      <c r="N357" s="34">
        <f ca="1" t="shared" si="94"/>
        <v>0</v>
      </c>
      <c r="O357" s="34">
        <f ca="1" t="shared" si="95"/>
        <v>6838.62</v>
      </c>
      <c r="P357" s="34" t="s">
        <v>21</v>
      </c>
    </row>
    <row r="358" s="31" customFormat="1" ht="28" customHeight="1" spans="1:16">
      <c r="A358" s="34">
        <f t="shared" si="97"/>
        <v>356</v>
      </c>
      <c r="B358" s="34" t="s">
        <v>1403</v>
      </c>
      <c r="C358" s="34">
        <v>4</v>
      </c>
      <c r="D358" s="34">
        <v>0</v>
      </c>
      <c r="E358" s="34" t="s">
        <v>1404</v>
      </c>
      <c r="F358" s="34" t="s">
        <v>1405</v>
      </c>
      <c r="G358" s="34" t="s">
        <v>1398</v>
      </c>
      <c r="H358" s="34">
        <f ca="1">SUMIF(申请单位部分员工花名册!D:H,B:B,申请单位部分员工花名册!H:H)</f>
        <v>6398.72</v>
      </c>
      <c r="I358" s="34">
        <f ca="1">SUMIF(申请单位部分员工花名册!D:I,B:B,申请单位部分员工花名册!I:I)</f>
        <v>2719.44</v>
      </c>
      <c r="J358" s="34">
        <v>0</v>
      </c>
      <c r="K358" s="34">
        <f ca="1" t="shared" si="92"/>
        <v>9118.16</v>
      </c>
      <c r="L358" s="34">
        <f ca="1" t="shared" si="93"/>
        <v>9118.16</v>
      </c>
      <c r="M358" s="34">
        <f ca="1">SUMIF(申请个人部分高校生花名册!D:L,B:B,申请个人部分高校生花名册!L:L)</f>
        <v>0</v>
      </c>
      <c r="N358" s="34">
        <f ca="1" t="shared" si="94"/>
        <v>0</v>
      </c>
      <c r="O358" s="34">
        <f ca="1" t="shared" si="95"/>
        <v>9118.16</v>
      </c>
      <c r="P358" s="34" t="s">
        <v>21</v>
      </c>
    </row>
    <row r="359" s="31" customFormat="1" ht="28" customHeight="1" spans="1:16">
      <c r="A359" s="34">
        <f t="shared" si="97"/>
        <v>357</v>
      </c>
      <c r="B359" s="34" t="s">
        <v>1406</v>
      </c>
      <c r="C359" s="34">
        <v>7</v>
      </c>
      <c r="D359" s="34">
        <v>0</v>
      </c>
      <c r="E359" s="34" t="s">
        <v>1407</v>
      </c>
      <c r="F359" s="34" t="s">
        <v>1408</v>
      </c>
      <c r="G359" s="34" t="s">
        <v>1402</v>
      </c>
      <c r="H359" s="34">
        <f ca="1">SUMIF(申请单位部分员工花名册!D:H,B:B,申请单位部分员工花名册!H:H)</f>
        <v>16796.64</v>
      </c>
      <c r="I359" s="34">
        <f ca="1">SUMIF(申请单位部分员工花名册!D:I,B:B,申请单位部分员工花名册!I:I)</f>
        <v>7138.53</v>
      </c>
      <c r="J359" s="34">
        <v>0</v>
      </c>
      <c r="K359" s="34">
        <f ca="1" t="shared" si="92"/>
        <v>23935.17</v>
      </c>
      <c r="L359" s="34">
        <f ca="1" t="shared" si="93"/>
        <v>23935.17</v>
      </c>
      <c r="M359" s="34">
        <f ca="1">SUMIF(申请个人部分高校生花名册!D:L,B:B,申请个人部分高校生花名册!L:L)</f>
        <v>0</v>
      </c>
      <c r="N359" s="34">
        <f ca="1" t="shared" si="94"/>
        <v>0</v>
      </c>
      <c r="O359" s="34">
        <f ca="1" t="shared" si="95"/>
        <v>23935.17</v>
      </c>
      <c r="P359" s="34" t="s">
        <v>21</v>
      </c>
    </row>
    <row r="360" s="31" customFormat="1" ht="28" customHeight="1" spans="1:16">
      <c r="A360" s="34">
        <f t="shared" si="97"/>
        <v>358</v>
      </c>
      <c r="B360" s="34" t="s">
        <v>1409</v>
      </c>
      <c r="C360" s="34">
        <v>1</v>
      </c>
      <c r="D360" s="34">
        <v>0</v>
      </c>
      <c r="E360" s="34" t="s">
        <v>1410</v>
      </c>
      <c r="F360" s="34" t="s">
        <v>1411</v>
      </c>
      <c r="G360" s="34" t="s">
        <v>1412</v>
      </c>
      <c r="H360" s="34">
        <f ca="1">SUMIF(申请单位部分员工花名册!D:H,B:B,申请单位部分员工花名册!H:H)</f>
        <v>2399.52</v>
      </c>
      <c r="I360" s="34">
        <f ca="1">SUMIF(申请单位部分员工花名册!D:I,B:B,申请单位部分员工花名册!I:I)</f>
        <v>1019.79</v>
      </c>
      <c r="J360" s="34">
        <v>0</v>
      </c>
      <c r="K360" s="34">
        <f ca="1" t="shared" si="92"/>
        <v>3419.31</v>
      </c>
      <c r="L360" s="34">
        <f ca="1" t="shared" si="93"/>
        <v>3419.31</v>
      </c>
      <c r="M360" s="34">
        <f ca="1">SUMIF(申请个人部分高校生花名册!D:L,B:B,申请个人部分高校生花名册!L:L)</f>
        <v>0</v>
      </c>
      <c r="N360" s="34">
        <f ca="1" t="shared" si="94"/>
        <v>0</v>
      </c>
      <c r="O360" s="34">
        <f ca="1" t="shared" si="95"/>
        <v>3419.31</v>
      </c>
      <c r="P360" s="34" t="s">
        <v>21</v>
      </c>
    </row>
    <row r="361" s="31" customFormat="1" ht="28" customHeight="1" spans="1:16">
      <c r="A361" s="34">
        <f t="shared" si="97"/>
        <v>359</v>
      </c>
      <c r="B361" s="34" t="s">
        <v>1413</v>
      </c>
      <c r="C361" s="34">
        <v>1</v>
      </c>
      <c r="D361" s="34">
        <v>0</v>
      </c>
      <c r="E361" s="34" t="s">
        <v>1414</v>
      </c>
      <c r="F361" s="34" t="s">
        <v>1415</v>
      </c>
      <c r="G361" s="34" t="s">
        <v>1416</v>
      </c>
      <c r="H361" s="34">
        <f ca="1">SUMIF(申请单位部分员工花名册!D:H,B:B,申请单位部分员工花名册!H:H)</f>
        <v>2399.52</v>
      </c>
      <c r="I361" s="34">
        <f ca="1">SUMIF(申请单位部分员工花名册!D:I,B:B,申请单位部分员工花名册!I:I)</f>
        <v>1019.79</v>
      </c>
      <c r="J361" s="34">
        <v>0</v>
      </c>
      <c r="K361" s="34">
        <f ca="1" t="shared" si="92"/>
        <v>3419.31</v>
      </c>
      <c r="L361" s="34">
        <f ca="1" t="shared" si="93"/>
        <v>3419.31</v>
      </c>
      <c r="M361" s="34">
        <f ca="1">SUMIF(申请个人部分高校生花名册!D:L,B:B,申请个人部分高校生花名册!L:L)</f>
        <v>0</v>
      </c>
      <c r="N361" s="34">
        <f ca="1" t="shared" si="94"/>
        <v>0</v>
      </c>
      <c r="O361" s="34">
        <f ca="1" t="shared" si="95"/>
        <v>3419.31</v>
      </c>
      <c r="P361" s="34" t="s">
        <v>21</v>
      </c>
    </row>
    <row r="362" s="31" customFormat="1" ht="28" customHeight="1" spans="1:16">
      <c r="A362" s="34">
        <f t="shared" si="97"/>
        <v>360</v>
      </c>
      <c r="B362" s="34" t="s">
        <v>1417</v>
      </c>
      <c r="C362" s="34">
        <v>1</v>
      </c>
      <c r="D362" s="34">
        <v>0</v>
      </c>
      <c r="E362" s="34" t="s">
        <v>1418</v>
      </c>
      <c r="F362" s="34" t="s">
        <v>1419</v>
      </c>
      <c r="G362" s="34" t="s">
        <v>1420</v>
      </c>
      <c r="H362" s="34">
        <f ca="1">SUMIF(申请单位部分员工花名册!D:H,B:B,申请单位部分员工花名册!H:H)</f>
        <v>2399.52</v>
      </c>
      <c r="I362" s="34">
        <f ca="1">SUMIF(申请单位部分员工花名册!D:I,B:B,申请单位部分员工花名册!I:I)</f>
        <v>1019.79</v>
      </c>
      <c r="J362" s="34">
        <v>0</v>
      </c>
      <c r="K362" s="34">
        <f ca="1" t="shared" si="92"/>
        <v>3419.31</v>
      </c>
      <c r="L362" s="34">
        <f ca="1" t="shared" si="93"/>
        <v>3419.31</v>
      </c>
      <c r="M362" s="34">
        <f ca="1">SUMIF(申请个人部分高校生花名册!D:L,B:B,申请个人部分高校生花名册!L:L)</f>
        <v>0</v>
      </c>
      <c r="N362" s="34">
        <f ca="1" t="shared" si="94"/>
        <v>0</v>
      </c>
      <c r="O362" s="34">
        <f ca="1" t="shared" si="95"/>
        <v>3419.31</v>
      </c>
      <c r="P362" s="34" t="s">
        <v>21</v>
      </c>
    </row>
    <row r="363" s="31" customFormat="1" ht="28" customHeight="1" spans="1:16">
      <c r="A363" s="34">
        <f t="shared" si="97"/>
        <v>361</v>
      </c>
      <c r="B363" s="34" t="s">
        <v>1421</v>
      </c>
      <c r="C363" s="34">
        <v>3</v>
      </c>
      <c r="D363" s="34">
        <v>0</v>
      </c>
      <c r="E363" s="34" t="s">
        <v>1422</v>
      </c>
      <c r="F363" s="34" t="s">
        <v>342</v>
      </c>
      <c r="G363" s="34" t="s">
        <v>1423</v>
      </c>
      <c r="H363" s="34">
        <f ca="1">SUMIF(申请单位部分员工花名册!D:H,B:B,申请单位部分员工花名册!H:H)</f>
        <v>7198.56</v>
      </c>
      <c r="I363" s="34">
        <f ca="1">SUMIF(申请单位部分员工花名册!D:I,B:B,申请单位部分员工花名册!I:I)</f>
        <v>3059.37</v>
      </c>
      <c r="J363" s="34">
        <v>0</v>
      </c>
      <c r="K363" s="34">
        <f ca="1" t="shared" si="92"/>
        <v>10257.93</v>
      </c>
      <c r="L363" s="34">
        <f ca="1" t="shared" si="93"/>
        <v>10257.93</v>
      </c>
      <c r="M363" s="34">
        <f ca="1">SUMIF(申请个人部分高校生花名册!D:L,B:B,申请个人部分高校生花名册!L:L)</f>
        <v>0</v>
      </c>
      <c r="N363" s="34">
        <f ca="1" t="shared" si="94"/>
        <v>0</v>
      </c>
      <c r="O363" s="34">
        <f ca="1" t="shared" si="95"/>
        <v>10257.93</v>
      </c>
      <c r="P363" s="34" t="s">
        <v>21</v>
      </c>
    </row>
    <row r="364" s="31" customFormat="1" ht="28" customHeight="1" spans="1:16">
      <c r="A364" s="34">
        <f t="shared" si="97"/>
        <v>362</v>
      </c>
      <c r="B364" s="34" t="s">
        <v>1424</v>
      </c>
      <c r="C364" s="34">
        <v>1</v>
      </c>
      <c r="D364" s="34">
        <v>0</v>
      </c>
      <c r="E364" s="34" t="s">
        <v>1425</v>
      </c>
      <c r="F364" s="34" t="s">
        <v>1426</v>
      </c>
      <c r="G364" s="34" t="s">
        <v>1427</v>
      </c>
      <c r="H364" s="34">
        <f ca="1">SUMIF(申请单位部分员工花名册!D:H,B:B,申请单位部分员工花名册!H:H)</f>
        <v>3840</v>
      </c>
      <c r="I364" s="34">
        <f ca="1">SUMIF(申请单位部分员工花名册!D:I,B:B,申请单位部分员工花名册!I:I)</f>
        <v>1632</v>
      </c>
      <c r="J364" s="34">
        <v>0</v>
      </c>
      <c r="K364" s="34">
        <f ca="1" t="shared" si="92"/>
        <v>5472</v>
      </c>
      <c r="L364" s="34">
        <f ca="1" t="shared" si="93"/>
        <v>5472</v>
      </c>
      <c r="M364" s="34">
        <f ca="1">SUMIF(申请个人部分高校生花名册!D:L,B:B,申请个人部分高校生花名册!L:L)</f>
        <v>0</v>
      </c>
      <c r="N364" s="34">
        <f ca="1" t="shared" si="94"/>
        <v>0</v>
      </c>
      <c r="O364" s="34">
        <f ca="1" t="shared" si="95"/>
        <v>5472</v>
      </c>
      <c r="P364" s="34" t="s">
        <v>21</v>
      </c>
    </row>
    <row r="365" s="31" customFormat="1" ht="28" customHeight="1" spans="1:16">
      <c r="A365" s="34">
        <f t="shared" ref="A365:A374" si="98">ROW()-2</f>
        <v>363</v>
      </c>
      <c r="B365" s="34" t="s">
        <v>1428</v>
      </c>
      <c r="C365" s="34">
        <v>3</v>
      </c>
      <c r="D365" s="34">
        <v>0</v>
      </c>
      <c r="E365" s="34" t="s">
        <v>1429</v>
      </c>
      <c r="F365" s="34" t="s">
        <v>1430</v>
      </c>
      <c r="G365" s="34" t="s">
        <v>1431</v>
      </c>
      <c r="H365" s="34">
        <f ca="1">SUMIF(申请单位部分员工花名册!D:H,B:B,申请单位部分员工花名册!H:H)</f>
        <v>7198.56</v>
      </c>
      <c r="I365" s="34">
        <f ca="1">SUMIF(申请单位部分员工花名册!D:I,B:B,申请单位部分员工花名册!I:I)</f>
        <v>3059.37</v>
      </c>
      <c r="J365" s="34">
        <v>0</v>
      </c>
      <c r="K365" s="34">
        <f ca="1" t="shared" si="92"/>
        <v>10257.93</v>
      </c>
      <c r="L365" s="34">
        <f ca="1" t="shared" si="93"/>
        <v>10257.93</v>
      </c>
      <c r="M365" s="34">
        <f ca="1">SUMIF(申请个人部分高校生花名册!D:L,B:B,申请个人部分高校生花名册!L:L)</f>
        <v>0</v>
      </c>
      <c r="N365" s="34">
        <f ca="1" t="shared" si="94"/>
        <v>0</v>
      </c>
      <c r="O365" s="34">
        <f ca="1" t="shared" si="95"/>
        <v>10257.93</v>
      </c>
      <c r="P365" s="34" t="s">
        <v>21</v>
      </c>
    </row>
    <row r="366" s="31" customFormat="1" ht="28" customHeight="1" spans="1:16">
      <c r="A366" s="34">
        <f t="shared" si="98"/>
        <v>364</v>
      </c>
      <c r="B366" s="34" t="s">
        <v>1432</v>
      </c>
      <c r="C366" s="34">
        <v>2</v>
      </c>
      <c r="D366" s="34">
        <v>0</v>
      </c>
      <c r="E366" s="34" t="s">
        <v>1433</v>
      </c>
      <c r="F366" s="34" t="s">
        <v>1434</v>
      </c>
      <c r="G366" s="34" t="s">
        <v>1435</v>
      </c>
      <c r="H366" s="34">
        <f ca="1">SUMIF(申请单位部分员工花名册!D:H,B:B,申请单位部分员工花名册!H:H)</f>
        <v>5039.52</v>
      </c>
      <c r="I366" s="34">
        <f ca="1">SUMIF(申请单位部分员工花名册!D:I,B:B,申请单位部分员工花名册!I:I)</f>
        <v>2141.79</v>
      </c>
      <c r="J366" s="34">
        <v>0</v>
      </c>
      <c r="K366" s="34">
        <f ca="1" t="shared" si="92"/>
        <v>7181.31</v>
      </c>
      <c r="L366" s="34">
        <f ca="1" t="shared" si="93"/>
        <v>7181.31</v>
      </c>
      <c r="M366" s="34">
        <f ca="1">SUMIF(申请个人部分高校生花名册!D:L,B:B,申请个人部分高校生花名册!L:L)</f>
        <v>0</v>
      </c>
      <c r="N366" s="34">
        <f ca="1" t="shared" si="94"/>
        <v>0</v>
      </c>
      <c r="O366" s="34">
        <f ca="1" t="shared" si="95"/>
        <v>7181.31</v>
      </c>
      <c r="P366" s="34" t="s">
        <v>21</v>
      </c>
    </row>
    <row r="367" s="31" customFormat="1" ht="28" customHeight="1" spans="1:16">
      <c r="A367" s="34">
        <f t="shared" si="98"/>
        <v>365</v>
      </c>
      <c r="B367" s="34" t="s">
        <v>1436</v>
      </c>
      <c r="C367" s="34">
        <v>9</v>
      </c>
      <c r="D367" s="34">
        <v>0</v>
      </c>
      <c r="E367" s="34" t="s">
        <v>1437</v>
      </c>
      <c r="F367" s="34" t="s">
        <v>1438</v>
      </c>
      <c r="G367" s="34" t="s">
        <v>1439</v>
      </c>
      <c r="H367" s="34">
        <f ca="1">SUMIF(申请单位部分员工花名册!D:H,B:B,申请单位部分员工花名册!H:H)</f>
        <v>11997.6</v>
      </c>
      <c r="I367" s="34">
        <f ca="1">SUMIF(申请单位部分员工花名册!D:I,B:B,申请单位部分员工花名册!I:I)</f>
        <v>5098.95</v>
      </c>
      <c r="J367" s="34">
        <v>0</v>
      </c>
      <c r="K367" s="34">
        <f ca="1" t="shared" si="92"/>
        <v>17096.55</v>
      </c>
      <c r="L367" s="34">
        <f ca="1" t="shared" si="93"/>
        <v>17096.55</v>
      </c>
      <c r="M367" s="34">
        <f ca="1">SUMIF(申请个人部分高校生花名册!D:L,B:B,申请个人部分高校生花名册!L:L)</f>
        <v>0</v>
      </c>
      <c r="N367" s="34">
        <f ca="1" t="shared" si="94"/>
        <v>0</v>
      </c>
      <c r="O367" s="34">
        <f ca="1" t="shared" si="95"/>
        <v>17096.55</v>
      </c>
      <c r="P367" s="34" t="s">
        <v>21</v>
      </c>
    </row>
    <row r="368" s="31" customFormat="1" ht="28" customHeight="1" spans="1:16">
      <c r="A368" s="34">
        <f t="shared" si="98"/>
        <v>366</v>
      </c>
      <c r="B368" s="34" t="s">
        <v>1440</v>
      </c>
      <c r="C368" s="34">
        <v>1</v>
      </c>
      <c r="D368" s="34">
        <v>0</v>
      </c>
      <c r="E368" s="34" t="s">
        <v>1441</v>
      </c>
      <c r="F368" s="34" t="s">
        <v>1442</v>
      </c>
      <c r="G368" s="34" t="s">
        <v>1443</v>
      </c>
      <c r="H368" s="34">
        <f ca="1">SUMIF(申请单位部分员工花名册!D:H,B:B,申请单位部分员工花名册!H:H)</f>
        <v>2399.52</v>
      </c>
      <c r="I368" s="34">
        <f ca="1">SUMIF(申请单位部分员工花名册!D:I,B:B,申请单位部分员工花名册!I:I)</f>
        <v>1019.79</v>
      </c>
      <c r="J368" s="34">
        <v>0</v>
      </c>
      <c r="K368" s="34">
        <f ca="1" t="shared" si="92"/>
        <v>3419.31</v>
      </c>
      <c r="L368" s="34">
        <f ca="1" t="shared" si="93"/>
        <v>3419.31</v>
      </c>
      <c r="M368" s="34">
        <f ca="1">SUMIF(申请个人部分高校生花名册!D:L,B:B,申请个人部分高校生花名册!L:L)</f>
        <v>0</v>
      </c>
      <c r="N368" s="34">
        <f ca="1" t="shared" si="94"/>
        <v>0</v>
      </c>
      <c r="O368" s="34">
        <f ca="1" t="shared" si="95"/>
        <v>3419.31</v>
      </c>
      <c r="P368" s="34" t="s">
        <v>21</v>
      </c>
    </row>
    <row r="369" s="31" customFormat="1" ht="28" customHeight="1" spans="1:16">
      <c r="A369" s="34">
        <f t="shared" si="98"/>
        <v>367</v>
      </c>
      <c r="B369" s="34" t="s">
        <v>1444</v>
      </c>
      <c r="C369" s="34">
        <v>4</v>
      </c>
      <c r="D369" s="34">
        <v>0</v>
      </c>
      <c r="E369" s="34" t="s">
        <v>1445</v>
      </c>
      <c r="F369" s="34" t="s">
        <v>1446</v>
      </c>
      <c r="G369" s="34" t="s">
        <v>1447</v>
      </c>
      <c r="H369" s="34">
        <f ca="1">SUMIF(申请单位部分员工花名册!D:H,B:B,申请单位部分员工花名册!H:H)</f>
        <v>10078.56</v>
      </c>
      <c r="I369" s="34">
        <f ca="1">SUMIF(申请单位部分员工花名册!D:I,B:B,申请单位部分员工花名册!I:I)</f>
        <v>4283.37</v>
      </c>
      <c r="J369" s="34">
        <v>0</v>
      </c>
      <c r="K369" s="34">
        <f ca="1" t="shared" si="92"/>
        <v>14361.93</v>
      </c>
      <c r="L369" s="34">
        <f ca="1" t="shared" si="93"/>
        <v>14361.93</v>
      </c>
      <c r="M369" s="34">
        <f ca="1">SUMIF(申请个人部分高校生花名册!D:L,B:B,申请个人部分高校生花名册!L:L)</f>
        <v>0</v>
      </c>
      <c r="N369" s="34">
        <f ca="1" t="shared" si="94"/>
        <v>0</v>
      </c>
      <c r="O369" s="34">
        <f ca="1" t="shared" si="95"/>
        <v>14361.93</v>
      </c>
      <c r="P369" s="34" t="s">
        <v>21</v>
      </c>
    </row>
    <row r="370" s="31" customFormat="1" ht="28" customHeight="1" spans="1:16">
      <c r="A370" s="34">
        <f t="shared" si="98"/>
        <v>368</v>
      </c>
      <c r="B370" s="34" t="s">
        <v>1448</v>
      </c>
      <c r="C370" s="34">
        <v>1</v>
      </c>
      <c r="D370" s="34">
        <v>0</v>
      </c>
      <c r="E370" s="34" t="s">
        <v>1449</v>
      </c>
      <c r="F370" s="34" t="s">
        <v>1450</v>
      </c>
      <c r="G370" s="34" t="s">
        <v>1451</v>
      </c>
      <c r="H370" s="34">
        <f ca="1">SUMIF(申请单位部分员工花名册!D:H,B:B,申请单位部分员工花名册!H:H)</f>
        <v>799.84</v>
      </c>
      <c r="I370" s="34">
        <f ca="1">SUMIF(申请单位部分员工花名册!D:I,B:B,申请单位部分员工花名册!I:I)</f>
        <v>339.93</v>
      </c>
      <c r="J370" s="34">
        <v>0</v>
      </c>
      <c r="K370" s="34">
        <f ca="1" t="shared" si="92"/>
        <v>1139.77</v>
      </c>
      <c r="L370" s="34">
        <f ca="1" t="shared" si="93"/>
        <v>1139.77</v>
      </c>
      <c r="M370" s="34">
        <f ca="1">SUMIF(申请个人部分高校生花名册!D:L,B:B,申请个人部分高校生花名册!L:L)</f>
        <v>0</v>
      </c>
      <c r="N370" s="34">
        <f ca="1" t="shared" si="94"/>
        <v>0</v>
      </c>
      <c r="O370" s="34">
        <f ca="1" t="shared" si="95"/>
        <v>1139.77</v>
      </c>
      <c r="P370" s="34" t="s">
        <v>21</v>
      </c>
    </row>
    <row r="371" s="31" customFormat="1" ht="28" customHeight="1" spans="1:16">
      <c r="A371" s="34">
        <f t="shared" si="98"/>
        <v>369</v>
      </c>
      <c r="B371" s="34" t="s">
        <v>1452</v>
      </c>
      <c r="C371" s="34">
        <v>314</v>
      </c>
      <c r="D371" s="34">
        <v>0</v>
      </c>
      <c r="E371" s="34" t="s">
        <v>1453</v>
      </c>
      <c r="F371" s="34" t="s">
        <v>1454</v>
      </c>
      <c r="G371" s="34" t="s">
        <v>1331</v>
      </c>
      <c r="H371" s="34">
        <f ca="1">SUMIF(申请单位部分员工花名册!D:H,B:B,申请单位部分员工花名册!H:H)</f>
        <v>730893.280000002</v>
      </c>
      <c r="I371" s="34">
        <f ca="1">SUMIF(申请单位部分员工花名册!D:I,B:B,申请单位部分员工花名册!I:I)</f>
        <v>310627.83</v>
      </c>
      <c r="J371" s="34">
        <v>0</v>
      </c>
      <c r="K371" s="34">
        <f ca="1" t="shared" si="92"/>
        <v>1041521.11</v>
      </c>
      <c r="L371" s="34">
        <f ca="1" t="shared" si="93"/>
        <v>1041521.11</v>
      </c>
      <c r="M371" s="34">
        <f ca="1">SUMIF(申请个人部分高校生花名册!D:L,B:B,申请个人部分高校生花名册!L:L)</f>
        <v>0</v>
      </c>
      <c r="N371" s="34">
        <f ca="1" t="shared" si="94"/>
        <v>0</v>
      </c>
      <c r="O371" s="34">
        <f ca="1" t="shared" si="95"/>
        <v>1041521.11</v>
      </c>
      <c r="P371" s="34" t="s">
        <v>21</v>
      </c>
    </row>
    <row r="372" s="31" customFormat="1" ht="28" customHeight="1" spans="1:16">
      <c r="A372" s="34">
        <f t="shared" si="98"/>
        <v>370</v>
      </c>
      <c r="B372" s="34" t="s">
        <v>1455</v>
      </c>
      <c r="C372" s="34">
        <v>32</v>
      </c>
      <c r="D372" s="34">
        <v>9</v>
      </c>
      <c r="E372" s="34" t="s">
        <v>1456</v>
      </c>
      <c r="F372" s="34" t="s">
        <v>1457</v>
      </c>
      <c r="G372" s="34" t="s">
        <v>1458</v>
      </c>
      <c r="H372" s="34">
        <f ca="1">SUMIF(申请单位部分员工花名册!D:H,B:B,申请单位部分员工花名册!H:H)</f>
        <v>79281.6</v>
      </c>
      <c r="I372" s="34">
        <f ca="1">SUMIF(申请单位部分员工花名册!D:I,B:B,申请单位部分员工花名册!I:I)</f>
        <v>33694.5</v>
      </c>
      <c r="J372" s="34">
        <v>0</v>
      </c>
      <c r="K372" s="34">
        <f ca="1" t="shared" ref="K372:K384" si="99">H372+I372</f>
        <v>112976.1</v>
      </c>
      <c r="L372" s="34">
        <f ca="1" t="shared" ref="L372:L384" si="100">K372</f>
        <v>112976.1</v>
      </c>
      <c r="M372" s="34">
        <f ca="1">SUMIF(申请个人部分高校生花名册!D:L,B:B,申请个人部分高校生花名册!L:L)</f>
        <v>13497.3</v>
      </c>
      <c r="N372" s="34">
        <f ca="1" t="shared" ref="N372:N384" si="101">M372</f>
        <v>13497.3</v>
      </c>
      <c r="O372" s="34">
        <f ca="1" t="shared" ref="O372:O384" si="102">L372+N372</f>
        <v>126473.4</v>
      </c>
      <c r="P372" s="34" t="s">
        <v>21</v>
      </c>
    </row>
    <row r="373" s="31" customFormat="1" ht="28" customHeight="1" spans="1:16">
      <c r="A373" s="34">
        <f t="shared" si="98"/>
        <v>371</v>
      </c>
      <c r="B373" s="34" t="s">
        <v>1459</v>
      </c>
      <c r="C373" s="34">
        <v>3</v>
      </c>
      <c r="D373" s="34">
        <v>0</v>
      </c>
      <c r="E373" s="34" t="s">
        <v>1460</v>
      </c>
      <c r="F373" s="34" t="s">
        <v>1461</v>
      </c>
      <c r="G373" s="34" t="s">
        <v>1462</v>
      </c>
      <c r="H373" s="34">
        <f ca="1">SUMIF(申请单位部分员工花名册!D:H,B:B,申请单位部分员工花名册!H:H)</f>
        <v>7200</v>
      </c>
      <c r="I373" s="34">
        <f ca="1">SUMIF(申请单位部分员工花名册!D:I,B:B,申请单位部分员工花名册!I:I)</f>
        <v>3060</v>
      </c>
      <c r="J373" s="34">
        <v>0</v>
      </c>
      <c r="K373" s="34">
        <f ca="1" t="shared" si="99"/>
        <v>10260</v>
      </c>
      <c r="L373" s="34">
        <f ca="1" t="shared" si="100"/>
        <v>10260</v>
      </c>
      <c r="M373" s="34">
        <f ca="1">SUMIF(申请个人部分高校生花名册!D:L,B:B,申请个人部分高校生花名册!L:L)</f>
        <v>0</v>
      </c>
      <c r="N373" s="34">
        <f ca="1" t="shared" si="101"/>
        <v>0</v>
      </c>
      <c r="O373" s="34">
        <f ca="1" t="shared" si="102"/>
        <v>10260</v>
      </c>
      <c r="P373" s="34" t="s">
        <v>21</v>
      </c>
    </row>
    <row r="374" s="31" customFormat="1" ht="28" customHeight="1" spans="1:16">
      <c r="A374" s="34">
        <f t="shared" si="98"/>
        <v>372</v>
      </c>
      <c r="B374" s="34" t="s">
        <v>1463</v>
      </c>
      <c r="C374" s="34">
        <v>16</v>
      </c>
      <c r="D374" s="34">
        <v>0</v>
      </c>
      <c r="E374" s="34" t="s">
        <v>1464</v>
      </c>
      <c r="F374" s="34" t="s">
        <v>1465</v>
      </c>
      <c r="G374" s="34" t="s">
        <v>1466</v>
      </c>
      <c r="H374" s="34">
        <f ca="1">SUMIF(申请单位部分员工花名册!D:H,B:B,申请单位部分员工花名册!H:H)</f>
        <v>39513.44</v>
      </c>
      <c r="I374" s="34">
        <f ca="1">SUMIF(申请单位部分员工花名册!D:I,B:B,申请单位部分员工花名册!I:I)</f>
        <v>16793.13</v>
      </c>
      <c r="J374" s="34">
        <v>0</v>
      </c>
      <c r="K374" s="34">
        <f ca="1" t="shared" si="99"/>
        <v>56306.57</v>
      </c>
      <c r="L374" s="34">
        <f ca="1" t="shared" si="100"/>
        <v>56306.57</v>
      </c>
      <c r="M374" s="34">
        <f ca="1">SUMIF(申请个人部分高校生花名册!D:L,B:B,申请个人部分高校生花名册!L:L)</f>
        <v>0</v>
      </c>
      <c r="N374" s="34">
        <f ca="1" t="shared" si="101"/>
        <v>0</v>
      </c>
      <c r="O374" s="34">
        <f ca="1" t="shared" si="102"/>
        <v>56306.57</v>
      </c>
      <c r="P374" s="34" t="s">
        <v>21</v>
      </c>
    </row>
    <row r="375" s="31" customFormat="1" ht="28" customHeight="1" spans="1:16">
      <c r="A375" s="34">
        <f t="shared" ref="A375:A384" si="103">ROW()-2</f>
        <v>373</v>
      </c>
      <c r="B375" s="34" t="s">
        <v>1467</v>
      </c>
      <c r="C375" s="34">
        <v>6</v>
      </c>
      <c r="D375" s="34">
        <v>0</v>
      </c>
      <c r="E375" s="34" t="s">
        <v>1468</v>
      </c>
      <c r="F375" s="34" t="s">
        <v>1469</v>
      </c>
      <c r="G375" s="34" t="s">
        <v>1470</v>
      </c>
      <c r="H375" s="34">
        <f ca="1">SUMIF(申请单位部分员工花名册!D:H,B:B,申请单位部分员工花名册!H:H)</f>
        <v>9598.08</v>
      </c>
      <c r="I375" s="34">
        <f ca="1">SUMIF(申请单位部分员工花名册!D:I,B:B,申请单位部分员工花名册!I:I)</f>
        <v>4079.16</v>
      </c>
      <c r="J375" s="34">
        <v>0</v>
      </c>
      <c r="K375" s="34">
        <f ca="1" t="shared" si="99"/>
        <v>13677.24</v>
      </c>
      <c r="L375" s="34">
        <f ca="1" t="shared" si="100"/>
        <v>13677.24</v>
      </c>
      <c r="M375" s="34">
        <f ca="1">SUMIF(申请个人部分高校生花名册!D:L,B:B,申请个人部分高校生花名册!L:L)</f>
        <v>0</v>
      </c>
      <c r="N375" s="34">
        <f ca="1" t="shared" si="101"/>
        <v>0</v>
      </c>
      <c r="O375" s="34">
        <f ca="1" t="shared" si="102"/>
        <v>13677.24</v>
      </c>
      <c r="P375" s="34" t="s">
        <v>21</v>
      </c>
    </row>
    <row r="376" s="31" customFormat="1" ht="28" customHeight="1" spans="1:16">
      <c r="A376" s="34">
        <f t="shared" si="103"/>
        <v>374</v>
      </c>
      <c r="B376" s="34" t="s">
        <v>1471</v>
      </c>
      <c r="C376" s="34">
        <v>2</v>
      </c>
      <c r="D376" s="34">
        <v>0</v>
      </c>
      <c r="E376" s="34" t="s">
        <v>1472</v>
      </c>
      <c r="F376" s="34" t="s">
        <v>1473</v>
      </c>
      <c r="G376" s="34" t="s">
        <v>1474</v>
      </c>
      <c r="H376" s="34">
        <f ca="1">SUMIF(申请单位部分员工花名册!D:H,B:B,申请单位部分员工花名册!H:H)</f>
        <v>3999.2</v>
      </c>
      <c r="I376" s="34">
        <f ca="1">SUMIF(申请单位部分员工花名册!D:I,B:B,申请单位部分员工花名册!I:I)</f>
        <v>1699.65</v>
      </c>
      <c r="J376" s="34">
        <v>0</v>
      </c>
      <c r="K376" s="34">
        <f ca="1" t="shared" si="99"/>
        <v>5698.85</v>
      </c>
      <c r="L376" s="34">
        <f ca="1" t="shared" si="100"/>
        <v>5698.85</v>
      </c>
      <c r="M376" s="34">
        <f ca="1">SUMIF(申请个人部分高校生花名册!D:L,B:B,申请个人部分高校生花名册!L:L)</f>
        <v>0</v>
      </c>
      <c r="N376" s="34">
        <f ca="1" t="shared" si="101"/>
        <v>0</v>
      </c>
      <c r="O376" s="34">
        <f ca="1" t="shared" si="102"/>
        <v>5698.85</v>
      </c>
      <c r="P376" s="34" t="s">
        <v>21</v>
      </c>
    </row>
    <row r="377" s="31" customFormat="1" ht="28" customHeight="1" spans="1:16">
      <c r="A377" s="34">
        <f t="shared" si="103"/>
        <v>375</v>
      </c>
      <c r="B377" s="34" t="s">
        <v>1475</v>
      </c>
      <c r="C377" s="34">
        <v>1</v>
      </c>
      <c r="D377" s="34">
        <v>0</v>
      </c>
      <c r="E377" s="34" t="s">
        <v>1476</v>
      </c>
      <c r="F377" s="34" t="s">
        <v>1477</v>
      </c>
      <c r="G377" s="34" t="s">
        <v>1478</v>
      </c>
      <c r="H377" s="34">
        <f ca="1">SUMIF(申请单位部分员工花名册!D:H,B:B,申请单位部分员工花名册!H:H)</f>
        <v>2399.52</v>
      </c>
      <c r="I377" s="34">
        <f ca="1">SUMIF(申请单位部分员工花名册!D:I,B:B,申请单位部分员工花名册!I:I)</f>
        <v>1019.79</v>
      </c>
      <c r="J377" s="34">
        <v>0</v>
      </c>
      <c r="K377" s="34">
        <f ca="1" t="shared" si="99"/>
        <v>3419.31</v>
      </c>
      <c r="L377" s="34">
        <f ca="1" t="shared" si="100"/>
        <v>3419.31</v>
      </c>
      <c r="M377" s="34">
        <f ca="1">SUMIF(申请个人部分高校生花名册!D:L,B:B,申请个人部分高校生花名册!L:L)</f>
        <v>0</v>
      </c>
      <c r="N377" s="34">
        <f ca="1" t="shared" si="101"/>
        <v>0</v>
      </c>
      <c r="O377" s="34">
        <f ca="1" t="shared" si="102"/>
        <v>3419.31</v>
      </c>
      <c r="P377" s="34" t="s">
        <v>21</v>
      </c>
    </row>
    <row r="378" s="31" customFormat="1" ht="28" customHeight="1" spans="1:16">
      <c r="A378" s="34">
        <f t="shared" si="103"/>
        <v>376</v>
      </c>
      <c r="B378" s="34" t="s">
        <v>1479</v>
      </c>
      <c r="C378" s="34">
        <v>3</v>
      </c>
      <c r="D378" s="34">
        <v>0</v>
      </c>
      <c r="E378" s="34" t="s">
        <v>1480</v>
      </c>
      <c r="F378" s="34" t="s">
        <v>1481</v>
      </c>
      <c r="G378" s="34" t="s">
        <v>1482</v>
      </c>
      <c r="H378" s="34">
        <f ca="1">SUMIF(申请单位部分员工花名册!D:H,B:B,申请单位部分员工花名册!H:H)</f>
        <v>7198.56</v>
      </c>
      <c r="I378" s="34">
        <f ca="1">SUMIF(申请单位部分员工花名册!D:I,B:B,申请单位部分员工花名册!I:I)</f>
        <v>3059.37</v>
      </c>
      <c r="J378" s="34">
        <v>0</v>
      </c>
      <c r="K378" s="34">
        <f ca="1" t="shared" si="99"/>
        <v>10257.93</v>
      </c>
      <c r="L378" s="34">
        <f ca="1" t="shared" si="100"/>
        <v>10257.93</v>
      </c>
      <c r="M378" s="34">
        <f ca="1">SUMIF(申请个人部分高校生花名册!D:L,B:B,申请个人部分高校生花名册!L:L)</f>
        <v>0</v>
      </c>
      <c r="N378" s="34">
        <f ca="1" t="shared" si="101"/>
        <v>0</v>
      </c>
      <c r="O378" s="34">
        <f ca="1" t="shared" si="102"/>
        <v>10257.93</v>
      </c>
      <c r="P378" s="34" t="s">
        <v>21</v>
      </c>
    </row>
    <row r="379" s="31" customFormat="1" ht="28" customHeight="1" spans="1:16">
      <c r="A379" s="34">
        <f t="shared" si="103"/>
        <v>377</v>
      </c>
      <c r="B379" s="34" t="s">
        <v>1483</v>
      </c>
      <c r="C379" s="34">
        <v>2</v>
      </c>
      <c r="D379" s="34">
        <v>0</v>
      </c>
      <c r="E379" s="34" t="s">
        <v>1484</v>
      </c>
      <c r="F379" s="34" t="s">
        <v>1485</v>
      </c>
      <c r="G379" s="34" t="s">
        <v>1486</v>
      </c>
      <c r="H379" s="34">
        <f ca="1">SUMIF(申请单位部分员工花名册!D:H,B:B,申请单位部分员工花名册!H:H)</f>
        <v>4799.04</v>
      </c>
      <c r="I379" s="34">
        <f ca="1">SUMIF(申请单位部分员工花名册!D:I,B:B,申请单位部分员工花名册!I:I)</f>
        <v>2039.58</v>
      </c>
      <c r="J379" s="34">
        <v>0</v>
      </c>
      <c r="K379" s="34">
        <f ca="1" t="shared" si="99"/>
        <v>6838.62</v>
      </c>
      <c r="L379" s="34">
        <f ca="1" t="shared" si="100"/>
        <v>6838.62</v>
      </c>
      <c r="M379" s="34">
        <f ca="1">SUMIF(申请个人部分高校生花名册!D:L,B:B,申请个人部分高校生花名册!L:L)</f>
        <v>0</v>
      </c>
      <c r="N379" s="34">
        <f ca="1" t="shared" si="101"/>
        <v>0</v>
      </c>
      <c r="O379" s="34">
        <f ca="1" t="shared" si="102"/>
        <v>6838.62</v>
      </c>
      <c r="P379" s="34" t="s">
        <v>21</v>
      </c>
    </row>
    <row r="380" s="31" customFormat="1" ht="28" customHeight="1" spans="1:16">
      <c r="A380" s="34">
        <f t="shared" si="103"/>
        <v>378</v>
      </c>
      <c r="B380" s="34" t="s">
        <v>1487</v>
      </c>
      <c r="C380" s="34">
        <v>1</v>
      </c>
      <c r="D380" s="34">
        <v>0</v>
      </c>
      <c r="E380" s="34" t="s">
        <v>1488</v>
      </c>
      <c r="F380" s="34" t="s">
        <v>1489</v>
      </c>
      <c r="G380" s="34" t="s">
        <v>912</v>
      </c>
      <c r="H380" s="34">
        <f ca="1">SUMIF(申请单位部分员工花名册!D:H,B:B,申请单位部分员工花名册!H:H)</f>
        <v>2399.52</v>
      </c>
      <c r="I380" s="34">
        <f ca="1">SUMIF(申请单位部分员工花名册!D:I,B:B,申请单位部分员工花名册!I:I)</f>
        <v>1019.79</v>
      </c>
      <c r="J380" s="34">
        <v>0</v>
      </c>
      <c r="K380" s="34">
        <f ca="1" t="shared" si="99"/>
        <v>3419.31</v>
      </c>
      <c r="L380" s="34">
        <f ca="1" t="shared" si="100"/>
        <v>3419.31</v>
      </c>
      <c r="M380" s="34">
        <f ca="1">SUMIF(申请个人部分高校生花名册!D:L,B:B,申请个人部分高校生花名册!L:L)</f>
        <v>0</v>
      </c>
      <c r="N380" s="34">
        <f ca="1" t="shared" si="101"/>
        <v>0</v>
      </c>
      <c r="O380" s="34">
        <f ca="1" t="shared" si="102"/>
        <v>3419.31</v>
      </c>
      <c r="P380" s="34" t="s">
        <v>21</v>
      </c>
    </row>
    <row r="381" s="31" customFormat="1" ht="28" customHeight="1" spans="1:16">
      <c r="A381" s="34">
        <f t="shared" si="103"/>
        <v>379</v>
      </c>
      <c r="B381" s="34" t="s">
        <v>1490</v>
      </c>
      <c r="C381" s="34">
        <v>12</v>
      </c>
      <c r="D381" s="34">
        <v>0</v>
      </c>
      <c r="E381" s="34" t="s">
        <v>1491</v>
      </c>
      <c r="F381" s="34" t="s">
        <v>1492</v>
      </c>
      <c r="G381" s="34" t="s">
        <v>1493</v>
      </c>
      <c r="H381" s="34">
        <f ca="1">SUMIF(申请单位部分员工花名册!D:H,B:B,申请单位部分员工花名册!H:H)</f>
        <v>24795.04</v>
      </c>
      <c r="I381" s="34">
        <f ca="1">SUMIF(申请单位部分员工花名册!D:I,B:B,申请单位部分员工花名册!I:I)</f>
        <v>10537.83</v>
      </c>
      <c r="J381" s="34">
        <v>0</v>
      </c>
      <c r="K381" s="34">
        <f ca="1" t="shared" si="99"/>
        <v>35332.87</v>
      </c>
      <c r="L381" s="34">
        <f ca="1" t="shared" si="100"/>
        <v>35332.87</v>
      </c>
      <c r="M381" s="34">
        <f ca="1">SUMIF(申请个人部分高校生花名册!D:L,B:B,申请个人部分高校生花名册!L:L)</f>
        <v>0</v>
      </c>
      <c r="N381" s="34">
        <f ca="1" t="shared" si="101"/>
        <v>0</v>
      </c>
      <c r="O381" s="34">
        <f ca="1" t="shared" si="102"/>
        <v>35332.87</v>
      </c>
      <c r="P381" s="34" t="s">
        <v>21</v>
      </c>
    </row>
    <row r="382" s="31" customFormat="1" ht="28" customHeight="1" spans="1:16">
      <c r="A382" s="34">
        <f t="shared" si="103"/>
        <v>380</v>
      </c>
      <c r="B382" s="34" t="s">
        <v>1494</v>
      </c>
      <c r="C382" s="34">
        <v>5</v>
      </c>
      <c r="D382" s="34">
        <v>0</v>
      </c>
      <c r="E382" s="34" t="s">
        <v>1495</v>
      </c>
      <c r="F382" s="34" t="s">
        <v>1496</v>
      </c>
      <c r="G382" s="34" t="s">
        <v>1497</v>
      </c>
      <c r="H382" s="34">
        <f ca="1">SUMIF(申请单位部分员工花名册!D:H,B:B,申请单位部分员工花名册!H:H)</f>
        <v>11999.36</v>
      </c>
      <c r="I382" s="34">
        <f ca="1">SUMIF(申请单位部分员工花名册!D:I,B:B,申请单位部分员工花名册!I:I)</f>
        <v>5099.74</v>
      </c>
      <c r="J382" s="34">
        <v>0</v>
      </c>
      <c r="K382" s="34">
        <f ca="1" t="shared" si="99"/>
        <v>17099.1</v>
      </c>
      <c r="L382" s="34">
        <f ca="1" t="shared" si="100"/>
        <v>17099.1</v>
      </c>
      <c r="M382" s="34">
        <f ca="1">SUMIF(申请个人部分高校生花名册!D:L,B:B,申请个人部分高校生花名册!L:L)</f>
        <v>0</v>
      </c>
      <c r="N382" s="34">
        <f ca="1" t="shared" si="101"/>
        <v>0</v>
      </c>
      <c r="O382" s="34">
        <f ca="1" t="shared" si="102"/>
        <v>17099.1</v>
      </c>
      <c r="P382" s="34" t="s">
        <v>21</v>
      </c>
    </row>
    <row r="383" s="31" customFormat="1" ht="28" customHeight="1" spans="1:16">
      <c r="A383" s="34">
        <f t="shared" si="103"/>
        <v>381</v>
      </c>
      <c r="B383" s="34" t="s">
        <v>1498</v>
      </c>
      <c r="C383" s="34">
        <v>22</v>
      </c>
      <c r="D383" s="34">
        <v>0</v>
      </c>
      <c r="E383" s="34" t="s">
        <v>1499</v>
      </c>
      <c r="F383" s="34" t="s">
        <v>1500</v>
      </c>
      <c r="G383" s="34" t="s">
        <v>1501</v>
      </c>
      <c r="H383" s="34">
        <f ca="1">SUMIF(申请单位部分员工花名册!D:H,B:B,申请单位部分员工花名册!H:H)</f>
        <v>53589.6</v>
      </c>
      <c r="I383" s="34">
        <f ca="1">SUMIF(申请单位部分员工花名册!D:I,B:B,申请单位部分员工花名册!I:I)</f>
        <v>22775.45</v>
      </c>
      <c r="J383" s="34">
        <v>0</v>
      </c>
      <c r="K383" s="34">
        <f ca="1" t="shared" si="99"/>
        <v>76365.05</v>
      </c>
      <c r="L383" s="34">
        <f ca="1" t="shared" si="100"/>
        <v>76365.05</v>
      </c>
      <c r="M383" s="34">
        <f ca="1">SUMIF(申请个人部分高校生花名册!D:L,B:B,申请个人部分高校生花名册!L:L)</f>
        <v>0</v>
      </c>
      <c r="N383" s="34">
        <f ca="1" t="shared" si="101"/>
        <v>0</v>
      </c>
      <c r="O383" s="34">
        <f ca="1" t="shared" si="102"/>
        <v>76365.05</v>
      </c>
      <c r="P383" s="34" t="s">
        <v>21</v>
      </c>
    </row>
    <row r="384" s="31" customFormat="1" ht="28" customHeight="1" spans="1:16">
      <c r="A384" s="34">
        <f t="shared" si="103"/>
        <v>382</v>
      </c>
      <c r="B384" s="34" t="s">
        <v>1502</v>
      </c>
      <c r="C384" s="34">
        <v>13</v>
      </c>
      <c r="D384" s="34">
        <v>0</v>
      </c>
      <c r="E384" s="34" t="s">
        <v>1503</v>
      </c>
      <c r="F384" s="34" t="s">
        <v>1504</v>
      </c>
      <c r="G384" s="34" t="s">
        <v>1505</v>
      </c>
      <c r="H384" s="34">
        <f ca="1">SUMIF(申请单位部分员工花名册!D:H,B:B,申请单位部分员工花名册!H:H)</f>
        <v>31193.76</v>
      </c>
      <c r="I384" s="34">
        <f ca="1">SUMIF(申请单位部分员工花名册!D:I,B:B,申请单位部分员工花名册!I:I)</f>
        <v>13257.27</v>
      </c>
      <c r="J384" s="34">
        <v>0</v>
      </c>
      <c r="K384" s="34">
        <f ca="1" t="shared" si="99"/>
        <v>44451.03</v>
      </c>
      <c r="L384" s="34">
        <f ca="1" t="shared" si="100"/>
        <v>44451.03</v>
      </c>
      <c r="M384" s="34">
        <f ca="1">SUMIF(申请个人部分高校生花名册!D:L,B:B,申请个人部分高校生花名册!L:L)</f>
        <v>0</v>
      </c>
      <c r="N384" s="34">
        <f ca="1" t="shared" si="101"/>
        <v>0</v>
      </c>
      <c r="O384" s="34">
        <f ca="1" t="shared" si="102"/>
        <v>44451.03</v>
      </c>
      <c r="P384" s="34" t="s">
        <v>21</v>
      </c>
    </row>
    <row r="385" s="31" customFormat="1" ht="28" customHeight="1" spans="1:16">
      <c r="A385" s="34">
        <f t="shared" ref="A385:A394" si="104">ROW()-2</f>
        <v>383</v>
      </c>
      <c r="B385" s="34" t="s">
        <v>1506</v>
      </c>
      <c r="C385" s="34">
        <v>6</v>
      </c>
      <c r="D385" s="34">
        <v>1</v>
      </c>
      <c r="E385" s="34" t="s">
        <v>1507</v>
      </c>
      <c r="F385" s="34" t="s">
        <v>1508</v>
      </c>
      <c r="G385" s="34" t="s">
        <v>1509</v>
      </c>
      <c r="H385" s="34">
        <f ca="1">SUMIF(申请单位部分员工花名册!D:H,B:B,申请单位部分员工花名册!H:H)</f>
        <v>14877.6</v>
      </c>
      <c r="I385" s="34">
        <f ca="1">SUMIF(申请单位部分员工花名册!D:I,B:B,申请单位部分员工花名册!I:I)</f>
        <v>6322.95</v>
      </c>
      <c r="J385" s="34">
        <v>0</v>
      </c>
      <c r="K385" s="34">
        <f ca="1" t="shared" ref="K385:K390" si="105">H385+I385</f>
        <v>21200.55</v>
      </c>
      <c r="L385" s="34">
        <f ca="1" t="shared" ref="L385:L390" si="106">K385</f>
        <v>21200.55</v>
      </c>
      <c r="M385" s="34">
        <f ca="1">SUMIF(申请个人部分高校生花名册!D:L,B:B,申请个人部分高校生花名册!L:L)</f>
        <v>1499.7</v>
      </c>
      <c r="N385" s="34">
        <f ca="1" t="shared" ref="N385:N390" si="107">M385</f>
        <v>1499.7</v>
      </c>
      <c r="O385" s="34">
        <f ca="1" t="shared" ref="O385:O390" si="108">L385+N385</f>
        <v>22700.25</v>
      </c>
      <c r="P385" s="34" t="s">
        <v>21</v>
      </c>
    </row>
    <row r="386" s="31" customFormat="1" ht="28" customHeight="1" spans="1:16">
      <c r="A386" s="34">
        <f t="shared" si="104"/>
        <v>384</v>
      </c>
      <c r="B386" s="34" t="s">
        <v>1510</v>
      </c>
      <c r="C386" s="34">
        <v>1</v>
      </c>
      <c r="D386" s="34">
        <v>0</v>
      </c>
      <c r="E386" s="34" t="s">
        <v>1511</v>
      </c>
      <c r="F386" s="34" t="s">
        <v>1512</v>
      </c>
      <c r="G386" s="34" t="s">
        <v>1513</v>
      </c>
      <c r="H386" s="34">
        <f ca="1">SUMIF(申请单位部分员工花名册!D:H,B:B,申请单位部分员工花名册!H:H)</f>
        <v>2399.52</v>
      </c>
      <c r="I386" s="34">
        <f ca="1">SUMIF(申请单位部分员工花名册!D:I,B:B,申请单位部分员工花名册!I:I)</f>
        <v>1019.79</v>
      </c>
      <c r="J386" s="34">
        <v>0</v>
      </c>
      <c r="K386" s="34">
        <f ca="1" t="shared" si="105"/>
        <v>3419.31</v>
      </c>
      <c r="L386" s="34">
        <f ca="1" t="shared" si="106"/>
        <v>3419.31</v>
      </c>
      <c r="M386" s="34">
        <f ca="1">SUMIF(申请个人部分高校生花名册!D:L,B:B,申请个人部分高校生花名册!L:L)</f>
        <v>0</v>
      </c>
      <c r="N386" s="34">
        <f ca="1" t="shared" si="107"/>
        <v>0</v>
      </c>
      <c r="O386" s="34">
        <f ca="1" t="shared" si="108"/>
        <v>3419.31</v>
      </c>
      <c r="P386" s="34" t="s">
        <v>21</v>
      </c>
    </row>
    <row r="387" s="31" customFormat="1" ht="28" customHeight="1" spans="1:16">
      <c r="A387" s="34">
        <f t="shared" si="104"/>
        <v>385</v>
      </c>
      <c r="B387" s="34" t="s">
        <v>1514</v>
      </c>
      <c r="C387" s="34">
        <v>15</v>
      </c>
      <c r="D387" s="34">
        <v>0</v>
      </c>
      <c r="E387" s="34" t="s">
        <v>1515</v>
      </c>
      <c r="F387" s="34" t="s">
        <v>1516</v>
      </c>
      <c r="G387" s="34" t="s">
        <v>1517</v>
      </c>
      <c r="H387" s="34">
        <f ca="1">SUMIF(申请单位部分员工花名册!D:H,B:B,申请单位部分员工花名册!H:H)</f>
        <v>34393.12</v>
      </c>
      <c r="I387" s="34">
        <f ca="1">SUMIF(申请单位部分员工花名册!D:I,B:B,申请单位部分员工花名册!I:I)</f>
        <v>14616.99</v>
      </c>
      <c r="J387" s="34">
        <v>0</v>
      </c>
      <c r="K387" s="34">
        <f ca="1" t="shared" si="105"/>
        <v>49010.11</v>
      </c>
      <c r="L387" s="34">
        <f ca="1" t="shared" si="106"/>
        <v>49010.11</v>
      </c>
      <c r="M387" s="34">
        <f ca="1">SUMIF(申请个人部分高校生花名册!D:L,B:B,申请个人部分高校生花名册!L:L)</f>
        <v>0</v>
      </c>
      <c r="N387" s="34">
        <f ca="1" t="shared" si="107"/>
        <v>0</v>
      </c>
      <c r="O387" s="34">
        <f ca="1" t="shared" si="108"/>
        <v>49010.11</v>
      </c>
      <c r="P387" s="34" t="s">
        <v>21</v>
      </c>
    </row>
    <row r="388" s="31" customFormat="1" ht="28" customHeight="1" spans="1:16">
      <c r="A388" s="34">
        <f t="shared" si="104"/>
        <v>386</v>
      </c>
      <c r="B388" s="34" t="s">
        <v>1518</v>
      </c>
      <c r="C388" s="34">
        <v>2</v>
      </c>
      <c r="D388" s="34">
        <v>0</v>
      </c>
      <c r="E388" s="34" t="s">
        <v>1519</v>
      </c>
      <c r="F388" s="34" t="s">
        <v>1520</v>
      </c>
      <c r="G388" s="34" t="s">
        <v>1521</v>
      </c>
      <c r="H388" s="34">
        <f ca="1">SUMIF(申请单位部分员工花名册!D:H,B:B,申请单位部分员工花名册!H:H)</f>
        <v>4799.04</v>
      </c>
      <c r="I388" s="34">
        <f ca="1">SUMIF(申请单位部分员工花名册!D:I,B:B,申请单位部分员工花名册!I:I)</f>
        <v>2039.58</v>
      </c>
      <c r="J388" s="34">
        <v>0</v>
      </c>
      <c r="K388" s="34">
        <f ca="1" t="shared" ref="K388:K401" si="109">H388+I388</f>
        <v>6838.62</v>
      </c>
      <c r="L388" s="34">
        <f ca="1" t="shared" ref="L388:L401" si="110">K388</f>
        <v>6838.62</v>
      </c>
      <c r="M388" s="34">
        <f ca="1">SUMIF(申请个人部分高校生花名册!D:L,B:B,申请个人部分高校生花名册!L:L)</f>
        <v>0</v>
      </c>
      <c r="N388" s="34">
        <f ca="1" t="shared" ref="N388:N401" si="111">M388</f>
        <v>0</v>
      </c>
      <c r="O388" s="34">
        <f ca="1" t="shared" ref="O388:O401" si="112">L388+N388</f>
        <v>6838.62</v>
      </c>
      <c r="P388" s="34" t="s">
        <v>21</v>
      </c>
    </row>
    <row r="389" s="31" customFormat="1" ht="28" customHeight="1" spans="1:16">
      <c r="A389" s="34">
        <f t="shared" si="104"/>
        <v>387</v>
      </c>
      <c r="B389" s="34" t="s">
        <v>1522</v>
      </c>
      <c r="C389" s="34">
        <v>1</v>
      </c>
      <c r="D389" s="34">
        <v>0</v>
      </c>
      <c r="E389" s="34" t="s">
        <v>1523</v>
      </c>
      <c r="F389" s="34" t="s">
        <v>1524</v>
      </c>
      <c r="G389" s="34" t="s">
        <v>1525</v>
      </c>
      <c r="H389" s="34">
        <f ca="1">SUMIF(申请单位部分员工花名册!D:H,B:B,申请单位部分员工花名册!H:H)</f>
        <v>2399.52</v>
      </c>
      <c r="I389" s="34">
        <f ca="1">SUMIF(申请单位部分员工花名册!D:I,B:B,申请单位部分员工花名册!I:I)</f>
        <v>1019.79</v>
      </c>
      <c r="J389" s="34">
        <v>0</v>
      </c>
      <c r="K389" s="34">
        <f ca="1" t="shared" si="109"/>
        <v>3419.31</v>
      </c>
      <c r="L389" s="34">
        <f ca="1" t="shared" si="110"/>
        <v>3419.31</v>
      </c>
      <c r="M389" s="34">
        <f ca="1">SUMIF(申请个人部分高校生花名册!D:L,B:B,申请个人部分高校生花名册!L:L)</f>
        <v>0</v>
      </c>
      <c r="N389" s="34">
        <f ca="1" t="shared" si="111"/>
        <v>0</v>
      </c>
      <c r="O389" s="34">
        <f ca="1" t="shared" si="112"/>
        <v>3419.31</v>
      </c>
      <c r="P389" s="34" t="s">
        <v>21</v>
      </c>
    </row>
    <row r="390" s="31" customFormat="1" ht="28" customHeight="1" spans="1:16">
      <c r="A390" s="34">
        <f t="shared" si="104"/>
        <v>388</v>
      </c>
      <c r="B390" s="34" t="s">
        <v>1526</v>
      </c>
      <c r="C390" s="34">
        <v>1</v>
      </c>
      <c r="D390" s="34">
        <v>0</v>
      </c>
      <c r="E390" s="34" t="s">
        <v>1527</v>
      </c>
      <c r="F390" s="34" t="s">
        <v>1528</v>
      </c>
      <c r="G390" s="34" t="s">
        <v>1529</v>
      </c>
      <c r="H390" s="34">
        <f ca="1">SUMIF(申请单位部分员工花名册!D:H,B:B,申请单位部分员工花名册!H:H)</f>
        <v>2399.52</v>
      </c>
      <c r="I390" s="34">
        <f ca="1">SUMIF(申请单位部分员工花名册!D:I,B:B,申请单位部分员工花名册!I:I)</f>
        <v>1019.79</v>
      </c>
      <c r="J390" s="34">
        <v>0</v>
      </c>
      <c r="K390" s="34">
        <f ca="1" t="shared" si="109"/>
        <v>3419.31</v>
      </c>
      <c r="L390" s="34">
        <f ca="1" t="shared" si="110"/>
        <v>3419.31</v>
      </c>
      <c r="M390" s="34">
        <f ca="1">SUMIF(申请个人部分高校生花名册!D:L,B:B,申请个人部分高校生花名册!L:L)</f>
        <v>0</v>
      </c>
      <c r="N390" s="34">
        <f ca="1" t="shared" si="111"/>
        <v>0</v>
      </c>
      <c r="O390" s="34">
        <f ca="1" t="shared" si="112"/>
        <v>3419.31</v>
      </c>
      <c r="P390" s="34" t="s">
        <v>21</v>
      </c>
    </row>
    <row r="391" s="31" customFormat="1" ht="28" customHeight="1" spans="1:16">
      <c r="A391" s="34">
        <f t="shared" si="104"/>
        <v>389</v>
      </c>
      <c r="B391" s="34" t="s">
        <v>1530</v>
      </c>
      <c r="C391" s="34">
        <v>2</v>
      </c>
      <c r="D391" s="34">
        <v>0</v>
      </c>
      <c r="E391" s="34" t="s">
        <v>1531</v>
      </c>
      <c r="F391" s="34" t="s">
        <v>1532</v>
      </c>
      <c r="G391" s="34" t="s">
        <v>1533</v>
      </c>
      <c r="H391" s="34">
        <f ca="1">SUMIF(申请单位部分员工花名册!D:H,B:B,申请单位部分员工花名册!H:H)</f>
        <v>4799.04</v>
      </c>
      <c r="I391" s="34">
        <f ca="1">SUMIF(申请单位部分员工花名册!D:I,B:B,申请单位部分员工花名册!I:I)</f>
        <v>2039.58</v>
      </c>
      <c r="J391" s="34">
        <v>0</v>
      </c>
      <c r="K391" s="34">
        <f ca="1" t="shared" si="109"/>
        <v>6838.62</v>
      </c>
      <c r="L391" s="34">
        <f ca="1" t="shared" si="110"/>
        <v>6838.62</v>
      </c>
      <c r="M391" s="34">
        <f ca="1">SUMIF(申请个人部分高校生花名册!D:L,B:B,申请个人部分高校生花名册!L:L)</f>
        <v>0</v>
      </c>
      <c r="N391" s="34">
        <f ca="1" t="shared" si="111"/>
        <v>0</v>
      </c>
      <c r="O391" s="34">
        <f ca="1" t="shared" si="112"/>
        <v>6838.62</v>
      </c>
      <c r="P391" s="34" t="s">
        <v>21</v>
      </c>
    </row>
    <row r="392" s="31" customFormat="1" ht="28" customHeight="1" spans="1:16">
      <c r="A392" s="34">
        <f t="shared" si="104"/>
        <v>390</v>
      </c>
      <c r="B392" s="34" t="s">
        <v>1534</v>
      </c>
      <c r="C392" s="34">
        <v>4</v>
      </c>
      <c r="D392" s="34">
        <v>0</v>
      </c>
      <c r="E392" s="34" t="s">
        <v>1535</v>
      </c>
      <c r="F392" s="34" t="s">
        <v>1536</v>
      </c>
      <c r="G392" s="34" t="s">
        <v>1537</v>
      </c>
      <c r="H392" s="34">
        <f ca="1">SUMIF(申请单位部分员工花名册!D:H,B:B,申请单位部分员工花名册!H:H)</f>
        <v>9598.08</v>
      </c>
      <c r="I392" s="34">
        <f ca="1">SUMIF(申请单位部分员工花名册!D:I,B:B,申请单位部分员工花名册!I:I)</f>
        <v>4079.16</v>
      </c>
      <c r="J392" s="34">
        <v>0</v>
      </c>
      <c r="K392" s="34">
        <f ca="1" t="shared" si="109"/>
        <v>13677.24</v>
      </c>
      <c r="L392" s="34">
        <f ca="1" t="shared" si="110"/>
        <v>13677.24</v>
      </c>
      <c r="M392" s="34">
        <f ca="1">SUMIF(申请个人部分高校生花名册!D:L,B:B,申请个人部分高校生花名册!L:L)</f>
        <v>0</v>
      </c>
      <c r="N392" s="34">
        <f ca="1" t="shared" si="111"/>
        <v>0</v>
      </c>
      <c r="O392" s="34">
        <f ca="1" t="shared" si="112"/>
        <v>13677.24</v>
      </c>
      <c r="P392" s="34" t="s">
        <v>21</v>
      </c>
    </row>
    <row r="393" s="31" customFormat="1" ht="28" customHeight="1" spans="1:16">
      <c r="A393" s="34">
        <f t="shared" si="104"/>
        <v>391</v>
      </c>
      <c r="B393" s="34" t="s">
        <v>1538</v>
      </c>
      <c r="C393" s="34">
        <v>5</v>
      </c>
      <c r="D393" s="34">
        <v>0</v>
      </c>
      <c r="E393" s="34" t="s">
        <v>1539</v>
      </c>
      <c r="F393" s="34" t="s">
        <v>1540</v>
      </c>
      <c r="G393" s="34" t="s">
        <v>1541</v>
      </c>
      <c r="H393" s="34">
        <f ca="1">SUMIF(申请单位部分员工花名册!D:H,B:B,申请单位部分员工花名册!H:H)</f>
        <v>12797.6</v>
      </c>
      <c r="I393" s="34">
        <f ca="1">SUMIF(申请单位部分员工花名册!D:I,B:B,申请单位部分员工花名册!I:I)</f>
        <v>5438.97</v>
      </c>
      <c r="J393" s="34">
        <v>0</v>
      </c>
      <c r="K393" s="34">
        <f ca="1" t="shared" si="109"/>
        <v>18236.57</v>
      </c>
      <c r="L393" s="34">
        <f ca="1" t="shared" si="110"/>
        <v>18236.57</v>
      </c>
      <c r="M393" s="34">
        <f ca="1">SUMIF(申请个人部分高校生花名册!D:L,B:B,申请个人部分高校生花名册!L:L)</f>
        <v>0</v>
      </c>
      <c r="N393" s="34">
        <f ca="1" t="shared" si="111"/>
        <v>0</v>
      </c>
      <c r="O393" s="34">
        <f ca="1" t="shared" si="112"/>
        <v>18236.57</v>
      </c>
      <c r="P393" s="34" t="s">
        <v>21</v>
      </c>
    </row>
    <row r="394" s="31" customFormat="1" ht="28" customHeight="1" spans="1:16">
      <c r="A394" s="34">
        <f t="shared" si="104"/>
        <v>392</v>
      </c>
      <c r="B394" s="34" t="s">
        <v>1542</v>
      </c>
      <c r="C394" s="34">
        <v>6</v>
      </c>
      <c r="D394" s="34">
        <v>0</v>
      </c>
      <c r="E394" s="34" t="s">
        <v>1543</v>
      </c>
      <c r="F394" s="34" t="s">
        <v>1544</v>
      </c>
      <c r="G394" s="34" t="s">
        <v>1545</v>
      </c>
      <c r="H394" s="34">
        <f ca="1">SUMIF(申请单位部分员工花名册!D:H,B:B,申请单位部分员工花名册!H:H)</f>
        <v>13597.28</v>
      </c>
      <c r="I394" s="34">
        <f ca="1">SUMIF(申请单位部分员工花名册!D:I,B:B,申请单位部分员工花名册!I:I)</f>
        <v>5778.81</v>
      </c>
      <c r="J394" s="34">
        <v>0</v>
      </c>
      <c r="K394" s="34">
        <f ca="1" t="shared" si="109"/>
        <v>19376.09</v>
      </c>
      <c r="L394" s="34">
        <f ca="1" t="shared" si="110"/>
        <v>19376.09</v>
      </c>
      <c r="M394" s="34">
        <f ca="1">SUMIF(申请个人部分高校生花名册!D:L,B:B,申请个人部分高校生花名册!L:L)</f>
        <v>0</v>
      </c>
      <c r="N394" s="34">
        <f ca="1" t="shared" si="111"/>
        <v>0</v>
      </c>
      <c r="O394" s="34">
        <f ca="1" t="shared" si="112"/>
        <v>19376.09</v>
      </c>
      <c r="P394" s="34" t="s">
        <v>21</v>
      </c>
    </row>
    <row r="395" s="31" customFormat="1" ht="28" customHeight="1" spans="1:16">
      <c r="A395" s="34">
        <f t="shared" ref="A395:A404" si="113">ROW()-2</f>
        <v>393</v>
      </c>
      <c r="B395" s="34" t="s">
        <v>1546</v>
      </c>
      <c r="C395" s="34">
        <v>10</v>
      </c>
      <c r="D395" s="34">
        <v>0</v>
      </c>
      <c r="E395" s="34" t="s">
        <v>1547</v>
      </c>
      <c r="F395" s="34" t="s">
        <v>1548</v>
      </c>
      <c r="G395" s="34" t="s">
        <v>1549</v>
      </c>
      <c r="H395" s="34">
        <f ca="1">SUMIF(申请单位部分员工花名册!D:H,B:B,申请单位部分员工花名册!H:H)</f>
        <v>19996</v>
      </c>
      <c r="I395" s="34">
        <f ca="1">SUMIF(申请单位部分员工花名册!D:I,B:B,申请单位部分员工花名册!I:I)</f>
        <v>8498.25</v>
      </c>
      <c r="J395" s="34">
        <v>0</v>
      </c>
      <c r="K395" s="34">
        <f ca="1" t="shared" si="109"/>
        <v>28494.25</v>
      </c>
      <c r="L395" s="34">
        <f ca="1" t="shared" si="110"/>
        <v>28494.25</v>
      </c>
      <c r="M395" s="34">
        <f ca="1">SUMIF(申请个人部分高校生花名册!D:L,B:B,申请个人部分高校生花名册!L:L)</f>
        <v>0</v>
      </c>
      <c r="N395" s="34">
        <f ca="1" t="shared" si="111"/>
        <v>0</v>
      </c>
      <c r="O395" s="34">
        <f ca="1" t="shared" si="112"/>
        <v>28494.25</v>
      </c>
      <c r="P395" s="34" t="s">
        <v>21</v>
      </c>
    </row>
    <row r="396" s="31" customFormat="1" ht="28" customHeight="1" spans="1:16">
      <c r="A396" s="34">
        <f t="shared" si="113"/>
        <v>394</v>
      </c>
      <c r="B396" s="34" t="s">
        <v>1550</v>
      </c>
      <c r="C396" s="34">
        <v>1</v>
      </c>
      <c r="D396" s="34">
        <v>0</v>
      </c>
      <c r="E396" s="34" t="s">
        <v>1551</v>
      </c>
      <c r="F396" s="34" t="s">
        <v>1552</v>
      </c>
      <c r="G396" s="34" t="s">
        <v>1553</v>
      </c>
      <c r="H396" s="34">
        <f ca="1">SUMIF(申请单位部分员工花名册!D:H,B:B,申请单位部分员工花名册!H:H)</f>
        <v>2399.52</v>
      </c>
      <c r="I396" s="34">
        <f ca="1">SUMIF(申请单位部分员工花名册!D:I,B:B,申请单位部分员工花名册!I:I)</f>
        <v>1019.79</v>
      </c>
      <c r="J396" s="34">
        <v>0</v>
      </c>
      <c r="K396" s="34">
        <f ca="1" t="shared" si="109"/>
        <v>3419.31</v>
      </c>
      <c r="L396" s="34">
        <f ca="1" t="shared" si="110"/>
        <v>3419.31</v>
      </c>
      <c r="M396" s="34">
        <f ca="1">SUMIF(申请个人部分高校生花名册!D:L,B:B,申请个人部分高校生花名册!L:L)</f>
        <v>0</v>
      </c>
      <c r="N396" s="34">
        <f ca="1" t="shared" si="111"/>
        <v>0</v>
      </c>
      <c r="O396" s="34">
        <f ca="1" t="shared" si="112"/>
        <v>3419.31</v>
      </c>
      <c r="P396" s="34" t="s">
        <v>21</v>
      </c>
    </row>
    <row r="397" s="31" customFormat="1" ht="28" customHeight="1" spans="1:16">
      <c r="A397" s="34">
        <f t="shared" si="113"/>
        <v>395</v>
      </c>
      <c r="B397" s="34" t="s">
        <v>1554</v>
      </c>
      <c r="C397" s="34">
        <v>29</v>
      </c>
      <c r="D397" s="34">
        <v>0</v>
      </c>
      <c r="E397" s="34" t="s">
        <v>1555</v>
      </c>
      <c r="F397" s="34" t="s">
        <v>1556</v>
      </c>
      <c r="G397" s="34" t="s">
        <v>1557</v>
      </c>
      <c r="H397" s="34">
        <f ca="1">SUMIF(申请单位部分员工花名册!D:H,B:B,申请单位部分员工花名册!H:H)</f>
        <v>61508.32</v>
      </c>
      <c r="I397" s="34">
        <f ca="1">SUMIF(申请单位部分员工花名册!D:I,B:B,申请单位部分员工花名册!I:I)</f>
        <v>26140.89</v>
      </c>
      <c r="J397" s="34">
        <v>0</v>
      </c>
      <c r="K397" s="34">
        <f ca="1" t="shared" si="109"/>
        <v>87649.21</v>
      </c>
      <c r="L397" s="34">
        <f ca="1" t="shared" si="110"/>
        <v>87649.21</v>
      </c>
      <c r="M397" s="34">
        <f ca="1">SUMIF(申请个人部分高校生花名册!D:L,B:B,申请个人部分高校生花名册!L:L)</f>
        <v>0</v>
      </c>
      <c r="N397" s="34">
        <f ca="1" t="shared" si="111"/>
        <v>0</v>
      </c>
      <c r="O397" s="34">
        <f ca="1" t="shared" si="112"/>
        <v>87649.21</v>
      </c>
      <c r="P397" s="34" t="s">
        <v>21</v>
      </c>
    </row>
    <row r="398" s="31" customFormat="1" ht="28" customHeight="1" spans="1:16">
      <c r="A398" s="34">
        <f t="shared" si="113"/>
        <v>396</v>
      </c>
      <c r="B398" s="34" t="s">
        <v>1558</v>
      </c>
      <c r="C398" s="34">
        <v>41</v>
      </c>
      <c r="D398" s="34">
        <v>0</v>
      </c>
      <c r="E398" s="34" t="s">
        <v>1559</v>
      </c>
      <c r="F398" s="34" t="s">
        <v>1560</v>
      </c>
      <c r="G398" s="34" t="s">
        <v>1561</v>
      </c>
      <c r="H398" s="34">
        <f ca="1">SUMIF(申请单位部分员工花名册!D:H,B:B,申请单位部分员工花名册!H:H)</f>
        <v>93581.44</v>
      </c>
      <c r="I398" s="34">
        <f ca="1">SUMIF(申请单位部分员工花名册!D:I,B:B,申请单位部分员工花名册!I:I)</f>
        <v>39771.9</v>
      </c>
      <c r="J398" s="34">
        <v>0</v>
      </c>
      <c r="K398" s="34">
        <f ca="1" t="shared" si="109"/>
        <v>133353.34</v>
      </c>
      <c r="L398" s="34">
        <f ca="1" t="shared" si="110"/>
        <v>133353.34</v>
      </c>
      <c r="M398" s="34">
        <f ca="1">SUMIF(申请个人部分高校生花名册!D:L,B:B,申请个人部分高校生花名册!L:L)</f>
        <v>0</v>
      </c>
      <c r="N398" s="34">
        <f ca="1" t="shared" si="111"/>
        <v>0</v>
      </c>
      <c r="O398" s="34">
        <f ca="1" t="shared" si="112"/>
        <v>133353.34</v>
      </c>
      <c r="P398" s="34" t="s">
        <v>21</v>
      </c>
    </row>
    <row r="399" s="31" customFormat="1" ht="28" customHeight="1" spans="1:16">
      <c r="A399" s="34">
        <f t="shared" si="113"/>
        <v>397</v>
      </c>
      <c r="B399" s="34" t="s">
        <v>1562</v>
      </c>
      <c r="C399" s="34">
        <v>8</v>
      </c>
      <c r="D399" s="34">
        <v>0</v>
      </c>
      <c r="E399" s="34" t="s">
        <v>1563</v>
      </c>
      <c r="F399" s="34" t="s">
        <v>1564</v>
      </c>
      <c r="G399" s="34" t="s">
        <v>1565</v>
      </c>
      <c r="H399" s="34">
        <f ca="1">SUMIF(申请单位部分员工花名册!D:H,B:B,申请单位部分员工花名册!H:H)</f>
        <v>19196.16</v>
      </c>
      <c r="I399" s="34">
        <f ca="1">SUMIF(申请单位部分员工花名册!D:I,B:B,申请单位部分员工花名册!I:I)</f>
        <v>8158.32</v>
      </c>
      <c r="J399" s="34">
        <v>0</v>
      </c>
      <c r="K399" s="34">
        <f ca="1" t="shared" si="109"/>
        <v>27354.48</v>
      </c>
      <c r="L399" s="34">
        <f ca="1" t="shared" si="110"/>
        <v>27354.48</v>
      </c>
      <c r="M399" s="34">
        <f ca="1">SUMIF(申请个人部分高校生花名册!D:L,B:B,申请个人部分高校生花名册!L:L)</f>
        <v>0</v>
      </c>
      <c r="N399" s="34">
        <f ca="1" t="shared" si="111"/>
        <v>0</v>
      </c>
      <c r="O399" s="34">
        <f ca="1" t="shared" si="112"/>
        <v>27354.48</v>
      </c>
      <c r="P399" s="34" t="s">
        <v>21</v>
      </c>
    </row>
    <row r="400" s="31" customFormat="1" ht="28" customHeight="1" spans="1:16">
      <c r="A400" s="34">
        <f t="shared" si="113"/>
        <v>398</v>
      </c>
      <c r="B400" s="34" t="s">
        <v>1566</v>
      </c>
      <c r="C400" s="34">
        <v>2</v>
      </c>
      <c r="D400" s="34">
        <v>0</v>
      </c>
      <c r="E400" s="34" t="s">
        <v>1567</v>
      </c>
      <c r="F400" s="34" t="s">
        <v>1568</v>
      </c>
      <c r="G400" s="34" t="s">
        <v>1569</v>
      </c>
      <c r="H400" s="34">
        <f ca="1">SUMIF(申请单位部分员工花名册!D:H,B:B,申请单位部分员工花名册!H:H)</f>
        <v>4799.04</v>
      </c>
      <c r="I400" s="34">
        <f ca="1">SUMIF(申请单位部分员工花名册!D:I,B:B,申请单位部分员工花名册!I:I)</f>
        <v>2039.58</v>
      </c>
      <c r="J400" s="34">
        <v>0</v>
      </c>
      <c r="K400" s="34">
        <f ca="1" t="shared" si="109"/>
        <v>6838.62</v>
      </c>
      <c r="L400" s="34">
        <f ca="1" t="shared" si="110"/>
        <v>6838.62</v>
      </c>
      <c r="M400" s="34">
        <f ca="1">SUMIF(申请个人部分高校生花名册!D:L,B:B,申请个人部分高校生花名册!L:L)</f>
        <v>0</v>
      </c>
      <c r="N400" s="34">
        <f ca="1" t="shared" si="111"/>
        <v>0</v>
      </c>
      <c r="O400" s="34">
        <f ca="1" t="shared" si="112"/>
        <v>6838.62</v>
      </c>
      <c r="P400" s="34" t="s">
        <v>21</v>
      </c>
    </row>
    <row r="401" s="31" customFormat="1" ht="28" customHeight="1" spans="1:16">
      <c r="A401" s="34">
        <f t="shared" si="113"/>
        <v>399</v>
      </c>
      <c r="B401" s="34" t="s">
        <v>1570</v>
      </c>
      <c r="C401" s="34">
        <v>5</v>
      </c>
      <c r="D401" s="34">
        <v>0</v>
      </c>
      <c r="E401" s="34" t="s">
        <v>1571</v>
      </c>
      <c r="F401" s="34" t="s">
        <v>1572</v>
      </c>
      <c r="G401" s="34" t="s">
        <v>1573</v>
      </c>
      <c r="H401" s="34">
        <f ca="1">SUMIF(申请单位部分员工花名册!D:H,B:B,申请单位部分员工花名册!H:H)</f>
        <v>7998.4</v>
      </c>
      <c r="I401" s="34">
        <f ca="1">SUMIF(申请单位部分员工花名册!D:I,B:B,申请单位部分员工花名册!I:I)</f>
        <v>3399.3</v>
      </c>
      <c r="J401" s="34">
        <v>0</v>
      </c>
      <c r="K401" s="34">
        <f ca="1" t="shared" si="109"/>
        <v>11397.7</v>
      </c>
      <c r="L401" s="34">
        <f ca="1" t="shared" si="110"/>
        <v>11397.7</v>
      </c>
      <c r="M401" s="34">
        <f ca="1">SUMIF(申请个人部分高校生花名册!D:L,B:B,申请个人部分高校生花名册!L:L)</f>
        <v>0</v>
      </c>
      <c r="N401" s="34">
        <f ca="1" t="shared" si="111"/>
        <v>0</v>
      </c>
      <c r="O401" s="34">
        <f ca="1" t="shared" si="112"/>
        <v>11397.7</v>
      </c>
      <c r="P401" s="34" t="s">
        <v>21</v>
      </c>
    </row>
    <row r="402" s="31" customFormat="1" ht="28" customHeight="1" spans="1:16">
      <c r="A402" s="34">
        <f t="shared" si="113"/>
        <v>400</v>
      </c>
      <c r="B402" s="34" t="s">
        <v>1574</v>
      </c>
      <c r="C402" s="34">
        <v>2</v>
      </c>
      <c r="D402" s="34">
        <v>0</v>
      </c>
      <c r="E402" s="34" t="s">
        <v>1575</v>
      </c>
      <c r="F402" s="34" t="s">
        <v>1576</v>
      </c>
      <c r="G402" s="34" t="s">
        <v>1577</v>
      </c>
      <c r="H402" s="34">
        <f ca="1">SUMIF(申请单位部分员工花名册!D:H,B:B,申请单位部分员工花名册!H:H)</f>
        <v>4799.04</v>
      </c>
      <c r="I402" s="34">
        <f ca="1">SUMIF(申请单位部分员工花名册!D:I,B:B,申请单位部分员工花名册!I:I)</f>
        <v>2039.58</v>
      </c>
      <c r="J402" s="34">
        <v>0</v>
      </c>
      <c r="K402" s="34">
        <f ca="1" t="shared" ref="K402:K426" si="114">H402+I402</f>
        <v>6838.62</v>
      </c>
      <c r="L402" s="34">
        <f ca="1" t="shared" ref="L402:L426" si="115">K402</f>
        <v>6838.62</v>
      </c>
      <c r="M402" s="34">
        <f ca="1">SUMIF(申请个人部分高校生花名册!D:L,B:B,申请个人部分高校生花名册!L:L)</f>
        <v>0</v>
      </c>
      <c r="N402" s="34">
        <f ca="1" t="shared" ref="N402:N426" si="116">M402</f>
        <v>0</v>
      </c>
      <c r="O402" s="34">
        <f ca="1" t="shared" ref="O402:O426" si="117">L402+N402</f>
        <v>6838.62</v>
      </c>
      <c r="P402" s="34" t="s">
        <v>21</v>
      </c>
    </row>
    <row r="403" s="31" customFormat="1" ht="28" customHeight="1" spans="1:16">
      <c r="A403" s="34">
        <f t="shared" si="113"/>
        <v>401</v>
      </c>
      <c r="B403" s="34" t="s">
        <v>1578</v>
      </c>
      <c r="C403" s="34">
        <v>2</v>
      </c>
      <c r="D403" s="34">
        <v>0</v>
      </c>
      <c r="E403" s="34" t="s">
        <v>1579</v>
      </c>
      <c r="F403" s="34" t="s">
        <v>1580</v>
      </c>
      <c r="G403" s="34" t="s">
        <v>1581</v>
      </c>
      <c r="H403" s="34">
        <f ca="1">SUMIF(申请单位部分员工花名册!D:H,B:B,申请单位部分员工花名册!H:H)</f>
        <v>4799.04</v>
      </c>
      <c r="I403" s="34">
        <f ca="1">SUMIF(申请单位部分员工花名册!D:I,B:B,申请单位部分员工花名册!I:I)</f>
        <v>2039.58</v>
      </c>
      <c r="J403" s="34">
        <v>0</v>
      </c>
      <c r="K403" s="34">
        <f ca="1" t="shared" si="114"/>
        <v>6838.62</v>
      </c>
      <c r="L403" s="34">
        <f ca="1" t="shared" si="115"/>
        <v>6838.62</v>
      </c>
      <c r="M403" s="34">
        <f ca="1">SUMIF(申请个人部分高校生花名册!D:L,B:B,申请个人部分高校生花名册!L:L)</f>
        <v>0</v>
      </c>
      <c r="N403" s="34">
        <f ca="1" t="shared" si="116"/>
        <v>0</v>
      </c>
      <c r="O403" s="34">
        <f ca="1" t="shared" si="117"/>
        <v>6838.62</v>
      </c>
      <c r="P403" s="34" t="s">
        <v>21</v>
      </c>
    </row>
    <row r="404" s="31" customFormat="1" ht="28" customHeight="1" spans="1:16">
      <c r="A404" s="34">
        <f t="shared" si="113"/>
        <v>402</v>
      </c>
      <c r="B404" s="34" t="s">
        <v>1582</v>
      </c>
      <c r="C404" s="34">
        <v>10</v>
      </c>
      <c r="D404" s="34">
        <v>0</v>
      </c>
      <c r="E404" s="34" t="s">
        <v>1583</v>
      </c>
      <c r="F404" s="34" t="s">
        <v>1584</v>
      </c>
      <c r="G404" s="34" t="s">
        <v>1585</v>
      </c>
      <c r="H404" s="34">
        <f ca="1">SUMIF(申请单位部分员工花名册!D:H,B:B,申请单位部分员工花名册!H:H)</f>
        <v>24475.68</v>
      </c>
      <c r="I404" s="34">
        <f ca="1">SUMIF(申请单位部分员工花名册!D:I,B:B,申请单位部分员工花名册!I:I)</f>
        <v>10402.11</v>
      </c>
      <c r="J404" s="34">
        <v>0</v>
      </c>
      <c r="K404" s="34">
        <f ca="1" t="shared" si="114"/>
        <v>34877.79</v>
      </c>
      <c r="L404" s="34">
        <f ca="1" t="shared" si="115"/>
        <v>34877.79</v>
      </c>
      <c r="M404" s="34">
        <f ca="1">SUMIF(申请个人部分高校生花名册!D:L,B:B,申请个人部分高校生花名册!L:L)</f>
        <v>0</v>
      </c>
      <c r="N404" s="34">
        <f ca="1" t="shared" si="116"/>
        <v>0</v>
      </c>
      <c r="O404" s="34">
        <f ca="1" t="shared" si="117"/>
        <v>34877.79</v>
      </c>
      <c r="P404" s="34" t="s">
        <v>21</v>
      </c>
    </row>
    <row r="405" s="31" customFormat="1" ht="28" customHeight="1" spans="1:16">
      <c r="A405" s="34">
        <f t="shared" ref="A405:A414" si="118">ROW()-2</f>
        <v>403</v>
      </c>
      <c r="B405" s="34" t="s">
        <v>1586</v>
      </c>
      <c r="C405" s="34">
        <v>3</v>
      </c>
      <c r="D405" s="34">
        <v>0</v>
      </c>
      <c r="E405" s="34" t="s">
        <v>1587</v>
      </c>
      <c r="F405" s="34" t="s">
        <v>1588</v>
      </c>
      <c r="G405" s="34" t="s">
        <v>1589</v>
      </c>
      <c r="H405" s="34">
        <f ca="1">SUMIF(申请单位部分员工花名册!D:H,B:B,申请单位部分员工花名册!H:H)</f>
        <v>7198.56</v>
      </c>
      <c r="I405" s="34">
        <f ca="1">SUMIF(申请单位部分员工花名册!D:I,B:B,申请单位部分员工花名册!I:I)</f>
        <v>3059.37</v>
      </c>
      <c r="J405" s="34">
        <v>0</v>
      </c>
      <c r="K405" s="34">
        <f ca="1" t="shared" si="114"/>
        <v>10257.93</v>
      </c>
      <c r="L405" s="34">
        <f ca="1" t="shared" si="115"/>
        <v>10257.93</v>
      </c>
      <c r="M405" s="34">
        <f ca="1">SUMIF(申请个人部分高校生花名册!D:L,B:B,申请个人部分高校生花名册!L:L)</f>
        <v>0</v>
      </c>
      <c r="N405" s="34">
        <f ca="1" t="shared" si="116"/>
        <v>0</v>
      </c>
      <c r="O405" s="34">
        <f ca="1" t="shared" si="117"/>
        <v>10257.93</v>
      </c>
      <c r="P405" s="34" t="s">
        <v>21</v>
      </c>
    </row>
    <row r="406" s="31" customFormat="1" ht="28" customHeight="1" spans="1:16">
      <c r="A406" s="34">
        <f t="shared" si="118"/>
        <v>404</v>
      </c>
      <c r="B406" s="34" t="s">
        <v>1590</v>
      </c>
      <c r="C406" s="34">
        <v>7</v>
      </c>
      <c r="D406" s="34">
        <v>0</v>
      </c>
      <c r="E406" s="34" t="s">
        <v>1591</v>
      </c>
      <c r="F406" s="34" t="s">
        <v>1592</v>
      </c>
      <c r="G406" s="34" t="s">
        <v>1593</v>
      </c>
      <c r="H406" s="34">
        <f ca="1">SUMIF(申请单位部分员工花名册!D:H,B:B,申请单位部分员工花名册!H:H)</f>
        <v>15196.96</v>
      </c>
      <c r="I406" s="34">
        <f ca="1">SUMIF(申请单位部分员工花名册!D:I,B:B,申请单位部分员工花名册!I:I)</f>
        <v>6458.67</v>
      </c>
      <c r="J406" s="34">
        <v>0</v>
      </c>
      <c r="K406" s="34">
        <f ca="1" t="shared" si="114"/>
        <v>21655.63</v>
      </c>
      <c r="L406" s="34">
        <f ca="1" t="shared" si="115"/>
        <v>21655.63</v>
      </c>
      <c r="M406" s="34">
        <f ca="1">SUMIF(申请个人部分高校生花名册!D:L,B:B,申请个人部分高校生花名册!L:L)</f>
        <v>0</v>
      </c>
      <c r="N406" s="34">
        <f ca="1" t="shared" si="116"/>
        <v>0</v>
      </c>
      <c r="O406" s="34">
        <f ca="1" t="shared" si="117"/>
        <v>21655.63</v>
      </c>
      <c r="P406" s="34" t="s">
        <v>21</v>
      </c>
    </row>
    <row r="407" s="31" customFormat="1" ht="28" customHeight="1" spans="1:16">
      <c r="A407" s="34">
        <f t="shared" si="118"/>
        <v>405</v>
      </c>
      <c r="B407" s="34" t="s">
        <v>1594</v>
      </c>
      <c r="C407" s="34">
        <v>1</v>
      </c>
      <c r="D407" s="34">
        <v>0</v>
      </c>
      <c r="E407" s="34" t="s">
        <v>1595</v>
      </c>
      <c r="F407" s="34" t="s">
        <v>1596</v>
      </c>
      <c r="G407" s="34" t="s">
        <v>1597</v>
      </c>
      <c r="H407" s="34">
        <f ca="1">SUMIF(申请单位部分员工花名册!D:H,B:B,申请单位部分员工花名册!H:H)</f>
        <v>2399.52</v>
      </c>
      <c r="I407" s="34">
        <f ca="1">SUMIF(申请单位部分员工花名册!D:I,B:B,申请单位部分员工花名册!I:I)</f>
        <v>1019.79</v>
      </c>
      <c r="J407" s="34">
        <v>0</v>
      </c>
      <c r="K407" s="34">
        <f ca="1" t="shared" si="114"/>
        <v>3419.31</v>
      </c>
      <c r="L407" s="34">
        <f ca="1" t="shared" si="115"/>
        <v>3419.31</v>
      </c>
      <c r="M407" s="34">
        <f ca="1">SUMIF(申请个人部分高校生花名册!D:L,B:B,申请个人部分高校生花名册!L:L)</f>
        <v>0</v>
      </c>
      <c r="N407" s="34">
        <f ca="1" t="shared" si="116"/>
        <v>0</v>
      </c>
      <c r="O407" s="34">
        <f ca="1" t="shared" si="117"/>
        <v>3419.31</v>
      </c>
      <c r="P407" s="34" t="s">
        <v>21</v>
      </c>
    </row>
    <row r="408" s="31" customFormat="1" ht="28" customHeight="1" spans="1:16">
      <c r="A408" s="34">
        <f t="shared" si="118"/>
        <v>406</v>
      </c>
      <c r="B408" s="34" t="s">
        <v>1598</v>
      </c>
      <c r="C408" s="34">
        <v>4</v>
      </c>
      <c r="D408" s="34">
        <v>0</v>
      </c>
      <c r="E408" s="34" t="s">
        <v>1599</v>
      </c>
      <c r="F408" s="34" t="s">
        <v>1600</v>
      </c>
      <c r="G408" s="34" t="s">
        <v>1601</v>
      </c>
      <c r="H408" s="34">
        <f ca="1">SUMIF(申请单位部分员工花名册!D:H,B:B,申请单位部分员工花名册!H:H)</f>
        <v>3199.36</v>
      </c>
      <c r="I408" s="34">
        <f ca="1">SUMIF(申请单位部分员工花名册!D:I,B:B,申请单位部分员工花名册!I:I)</f>
        <v>1359.72</v>
      </c>
      <c r="J408" s="34">
        <v>0</v>
      </c>
      <c r="K408" s="34">
        <f ca="1" t="shared" si="114"/>
        <v>4559.08</v>
      </c>
      <c r="L408" s="34">
        <f ca="1" t="shared" si="115"/>
        <v>4559.08</v>
      </c>
      <c r="M408" s="34">
        <f ca="1">SUMIF(申请个人部分高校生花名册!D:L,B:B,申请个人部分高校生花名册!L:L)</f>
        <v>0</v>
      </c>
      <c r="N408" s="34">
        <f ca="1" t="shared" si="116"/>
        <v>0</v>
      </c>
      <c r="O408" s="34">
        <f ca="1" t="shared" si="117"/>
        <v>4559.08</v>
      </c>
      <c r="P408" s="34" t="s">
        <v>21</v>
      </c>
    </row>
    <row r="409" s="31" customFormat="1" ht="28" customHeight="1" spans="1:16">
      <c r="A409" s="34">
        <f t="shared" si="118"/>
        <v>407</v>
      </c>
      <c r="B409" s="34" t="s">
        <v>1602</v>
      </c>
      <c r="C409" s="34">
        <v>1</v>
      </c>
      <c r="D409" s="34">
        <v>0</v>
      </c>
      <c r="E409" s="34" t="s">
        <v>1603</v>
      </c>
      <c r="F409" s="34" t="s">
        <v>1604</v>
      </c>
      <c r="G409" s="34" t="s">
        <v>1605</v>
      </c>
      <c r="H409" s="34">
        <f ca="1">SUMIF(申请单位部分员工花名册!D:H,B:B,申请单位部分员工花名册!H:H)</f>
        <v>2399.52</v>
      </c>
      <c r="I409" s="34">
        <f ca="1">SUMIF(申请单位部分员工花名册!D:I,B:B,申请单位部分员工花名册!I:I)</f>
        <v>1019.79</v>
      </c>
      <c r="J409" s="34">
        <v>0</v>
      </c>
      <c r="K409" s="34">
        <f ca="1" t="shared" si="114"/>
        <v>3419.31</v>
      </c>
      <c r="L409" s="34">
        <f ca="1" t="shared" si="115"/>
        <v>3419.31</v>
      </c>
      <c r="M409" s="34">
        <f ca="1">SUMIF(申请个人部分高校生花名册!D:L,B:B,申请个人部分高校生花名册!L:L)</f>
        <v>0</v>
      </c>
      <c r="N409" s="34">
        <f ca="1" t="shared" si="116"/>
        <v>0</v>
      </c>
      <c r="O409" s="34">
        <f ca="1" t="shared" si="117"/>
        <v>3419.31</v>
      </c>
      <c r="P409" s="34" t="s">
        <v>21</v>
      </c>
    </row>
    <row r="410" s="31" customFormat="1" ht="28" customHeight="1" spans="1:16">
      <c r="A410" s="34">
        <f t="shared" si="118"/>
        <v>408</v>
      </c>
      <c r="B410" s="34" t="s">
        <v>1606</v>
      </c>
      <c r="C410" s="34">
        <v>6</v>
      </c>
      <c r="D410" s="34">
        <v>0</v>
      </c>
      <c r="E410" s="34" t="s">
        <v>1607</v>
      </c>
      <c r="F410" s="34" t="s">
        <v>1608</v>
      </c>
      <c r="G410" s="34" t="s">
        <v>1609</v>
      </c>
      <c r="H410" s="34">
        <f ca="1">SUMIF(申请单位部分员工花名册!D:H,B:B,申请单位部分员工花名册!H:H)</f>
        <v>12797.44</v>
      </c>
      <c r="I410" s="34">
        <f ca="1">SUMIF(申请单位部分员工花名册!D:I,B:B,申请单位部分员工花名册!I:I)</f>
        <v>5438.88</v>
      </c>
      <c r="J410" s="34">
        <v>0</v>
      </c>
      <c r="K410" s="34">
        <f ca="1" t="shared" si="114"/>
        <v>18236.32</v>
      </c>
      <c r="L410" s="34">
        <f ca="1" t="shared" si="115"/>
        <v>18236.32</v>
      </c>
      <c r="M410" s="34">
        <f ca="1">SUMIF(申请个人部分高校生花名册!D:L,B:B,申请个人部分高校生花名册!L:L)</f>
        <v>0</v>
      </c>
      <c r="N410" s="34">
        <f ca="1" t="shared" si="116"/>
        <v>0</v>
      </c>
      <c r="O410" s="34">
        <f ca="1" t="shared" si="117"/>
        <v>18236.32</v>
      </c>
      <c r="P410" s="34" t="s">
        <v>21</v>
      </c>
    </row>
    <row r="411" s="31" customFormat="1" ht="28" customHeight="1" spans="1:16">
      <c r="A411" s="34">
        <f t="shared" si="118"/>
        <v>409</v>
      </c>
      <c r="B411" s="34" t="s">
        <v>1610</v>
      </c>
      <c r="C411" s="34">
        <v>3</v>
      </c>
      <c r="D411" s="34">
        <v>0</v>
      </c>
      <c r="E411" s="34" t="s">
        <v>1611</v>
      </c>
      <c r="F411" s="34" t="s">
        <v>1612</v>
      </c>
      <c r="G411" s="34" t="s">
        <v>1613</v>
      </c>
      <c r="H411" s="34">
        <f ca="1">SUMIF(申请单位部分员工花名册!D:H,B:B,申请单位部分员工花名册!H:H)</f>
        <v>4799.04</v>
      </c>
      <c r="I411" s="34">
        <f ca="1">SUMIF(申请单位部分员工花名册!D:I,B:B,申请单位部分员工花名册!I:I)</f>
        <v>2039.58</v>
      </c>
      <c r="J411" s="34">
        <v>0</v>
      </c>
      <c r="K411" s="34">
        <f ca="1" t="shared" si="114"/>
        <v>6838.62</v>
      </c>
      <c r="L411" s="34">
        <f ca="1" t="shared" si="115"/>
        <v>6838.62</v>
      </c>
      <c r="M411" s="34">
        <f ca="1">SUMIF(申请个人部分高校生花名册!D:L,B:B,申请个人部分高校生花名册!L:L)</f>
        <v>0</v>
      </c>
      <c r="N411" s="34">
        <f ca="1" t="shared" si="116"/>
        <v>0</v>
      </c>
      <c r="O411" s="34">
        <f ca="1" t="shared" si="117"/>
        <v>6838.62</v>
      </c>
      <c r="P411" s="34" t="s">
        <v>21</v>
      </c>
    </row>
    <row r="412" s="31" customFormat="1" ht="28" customHeight="1" spans="1:16">
      <c r="A412" s="34">
        <f t="shared" si="118"/>
        <v>410</v>
      </c>
      <c r="B412" s="34" t="s">
        <v>1614</v>
      </c>
      <c r="C412" s="34">
        <v>12</v>
      </c>
      <c r="D412" s="34">
        <v>8</v>
      </c>
      <c r="E412" s="34" t="s">
        <v>1615</v>
      </c>
      <c r="F412" s="34" t="s">
        <v>1616</v>
      </c>
      <c r="G412" s="34" t="s">
        <v>1617</v>
      </c>
      <c r="H412" s="34">
        <f ca="1">SUMIF(申请单位部分员工花名册!D:H,B:B,申请单位部分员工花名册!H:H)</f>
        <v>28794.24</v>
      </c>
      <c r="I412" s="34">
        <f ca="1">SUMIF(申请单位部分员工花名册!D:I,B:B,申请单位部分员工花名册!I:I)</f>
        <v>12237.48</v>
      </c>
      <c r="J412" s="34">
        <v>0</v>
      </c>
      <c r="K412" s="34">
        <f ca="1" t="shared" si="114"/>
        <v>41031.72</v>
      </c>
      <c r="L412" s="34">
        <f ca="1" t="shared" si="115"/>
        <v>41031.72</v>
      </c>
      <c r="M412" s="34">
        <f ca="1">SUMIF(申请个人部分高校生花名册!D:L,B:B,申请个人部分高校生花名册!L:L)</f>
        <v>11997.6</v>
      </c>
      <c r="N412" s="34">
        <f ca="1" t="shared" si="116"/>
        <v>11997.6</v>
      </c>
      <c r="O412" s="34">
        <f ca="1" t="shared" si="117"/>
        <v>53029.32</v>
      </c>
      <c r="P412" s="34" t="s">
        <v>21</v>
      </c>
    </row>
    <row r="413" s="31" customFormat="1" ht="28" customHeight="1" spans="1:16">
      <c r="A413" s="34">
        <f t="shared" si="118"/>
        <v>411</v>
      </c>
      <c r="B413" s="34" t="s">
        <v>1618</v>
      </c>
      <c r="C413" s="34">
        <v>1</v>
      </c>
      <c r="D413" s="34">
        <v>0</v>
      </c>
      <c r="E413" s="34" t="s">
        <v>1619</v>
      </c>
      <c r="F413" s="34" t="s">
        <v>1620</v>
      </c>
      <c r="G413" s="34" t="s">
        <v>1621</v>
      </c>
      <c r="H413" s="34">
        <f ca="1">SUMIF(申请单位部分员工花名册!D:H,B:B,申请单位部分员工花名册!H:H)</f>
        <v>799.84</v>
      </c>
      <c r="I413" s="34">
        <f ca="1">SUMIF(申请单位部分员工花名册!D:I,B:B,申请单位部分员工花名册!I:I)</f>
        <v>339.93</v>
      </c>
      <c r="J413" s="34">
        <v>0</v>
      </c>
      <c r="K413" s="34">
        <f ca="1" t="shared" si="114"/>
        <v>1139.77</v>
      </c>
      <c r="L413" s="34">
        <f ca="1" t="shared" si="115"/>
        <v>1139.77</v>
      </c>
      <c r="M413" s="34">
        <f ca="1">SUMIF(申请个人部分高校生花名册!D:L,B:B,申请个人部分高校生花名册!L:L)</f>
        <v>0</v>
      </c>
      <c r="N413" s="34">
        <f ca="1" t="shared" si="116"/>
        <v>0</v>
      </c>
      <c r="O413" s="34">
        <f ca="1" t="shared" si="117"/>
        <v>1139.77</v>
      </c>
      <c r="P413" s="34" t="s">
        <v>21</v>
      </c>
    </row>
    <row r="414" s="31" customFormat="1" ht="28" customHeight="1" spans="1:16">
      <c r="A414" s="34">
        <f t="shared" si="118"/>
        <v>412</v>
      </c>
      <c r="B414" s="34" t="s">
        <v>1622</v>
      </c>
      <c r="C414" s="34">
        <v>14</v>
      </c>
      <c r="D414" s="34">
        <v>3</v>
      </c>
      <c r="E414" s="34" t="s">
        <v>1623</v>
      </c>
      <c r="F414" s="34" t="s">
        <v>1624</v>
      </c>
      <c r="G414" s="34" t="s">
        <v>1625</v>
      </c>
      <c r="H414" s="34">
        <f ca="1">SUMIF(申请单位部分员工花名册!D:H,B:B,申请单位部分员工花名册!H:H)</f>
        <v>25594.88</v>
      </c>
      <c r="I414" s="34">
        <f ca="1">SUMIF(申请单位部分员工花名册!D:I,B:B,申请单位部分员工花名册!I:I)</f>
        <v>10877.76</v>
      </c>
      <c r="J414" s="34">
        <v>0</v>
      </c>
      <c r="K414" s="34">
        <f ca="1" t="shared" si="114"/>
        <v>36472.64</v>
      </c>
      <c r="L414" s="34">
        <f ca="1" t="shared" si="115"/>
        <v>36472.64</v>
      </c>
      <c r="M414" s="34">
        <f ca="1">SUMIF(申请个人部分高校生花名册!D:L,B:B,申请个人部分高校生花名册!L:L)</f>
        <v>4499.1</v>
      </c>
      <c r="N414" s="34">
        <f ca="1" t="shared" si="116"/>
        <v>4499.1</v>
      </c>
      <c r="O414" s="34">
        <f ca="1" t="shared" si="117"/>
        <v>40971.74</v>
      </c>
      <c r="P414" s="34" t="s">
        <v>21</v>
      </c>
    </row>
    <row r="415" s="31" customFormat="1" ht="28" customHeight="1" spans="1:16">
      <c r="A415" s="34">
        <f t="shared" ref="A415:A424" si="119">ROW()-2</f>
        <v>413</v>
      </c>
      <c r="B415" s="34" t="s">
        <v>1626</v>
      </c>
      <c r="C415" s="34">
        <v>6</v>
      </c>
      <c r="D415" s="34">
        <v>0</v>
      </c>
      <c r="E415" s="34" t="s">
        <v>1627</v>
      </c>
      <c r="F415" s="34" t="s">
        <v>1628</v>
      </c>
      <c r="G415" s="34" t="s">
        <v>1625</v>
      </c>
      <c r="H415" s="34">
        <f ca="1">SUMIF(申请单位部分员工花名册!D:H,B:B,申请单位部分员工花名册!H:H)</f>
        <v>9598.08</v>
      </c>
      <c r="I415" s="34">
        <f ca="1">SUMIF(申请单位部分员工花名册!D:I,B:B,申请单位部分员工花名册!I:I)</f>
        <v>4079.16</v>
      </c>
      <c r="J415" s="34">
        <v>0</v>
      </c>
      <c r="K415" s="34">
        <f ca="1" t="shared" si="114"/>
        <v>13677.24</v>
      </c>
      <c r="L415" s="34">
        <f ca="1" t="shared" si="115"/>
        <v>13677.24</v>
      </c>
      <c r="M415" s="34">
        <f ca="1">SUMIF(申请个人部分高校生花名册!D:L,B:B,申请个人部分高校生花名册!L:L)</f>
        <v>0</v>
      </c>
      <c r="N415" s="34">
        <f ca="1" t="shared" si="116"/>
        <v>0</v>
      </c>
      <c r="O415" s="34">
        <f ca="1" t="shared" si="117"/>
        <v>13677.24</v>
      </c>
      <c r="P415" s="34" t="s">
        <v>21</v>
      </c>
    </row>
    <row r="416" s="31" customFormat="1" ht="28" customHeight="1" spans="1:16">
      <c r="A416" s="34">
        <f t="shared" si="119"/>
        <v>414</v>
      </c>
      <c r="B416" s="34" t="s">
        <v>1629</v>
      </c>
      <c r="C416" s="34">
        <v>4</v>
      </c>
      <c r="D416" s="34">
        <v>0</v>
      </c>
      <c r="E416" s="34" t="s">
        <v>1630</v>
      </c>
      <c r="F416" s="34" t="s">
        <v>1631</v>
      </c>
      <c r="G416" s="34" t="s">
        <v>1632</v>
      </c>
      <c r="H416" s="34">
        <f ca="1">SUMIF(申请单位部分员工花名册!D:H,B:B,申请单位部分员工花名册!H:H)</f>
        <v>7998.88</v>
      </c>
      <c r="I416" s="34">
        <f ca="1">SUMIF(申请单位部分员工花名册!D:I,B:B,申请单位部分员工花名册!I:I)</f>
        <v>3399.51</v>
      </c>
      <c r="J416" s="34">
        <v>0</v>
      </c>
      <c r="K416" s="34">
        <f ca="1" t="shared" si="114"/>
        <v>11398.39</v>
      </c>
      <c r="L416" s="34">
        <f ca="1" t="shared" si="115"/>
        <v>11398.39</v>
      </c>
      <c r="M416" s="34">
        <f ca="1">SUMIF(申请个人部分高校生花名册!D:L,B:B,申请个人部分高校生花名册!L:L)</f>
        <v>0</v>
      </c>
      <c r="N416" s="34">
        <f ca="1" t="shared" si="116"/>
        <v>0</v>
      </c>
      <c r="O416" s="34">
        <f ca="1" t="shared" si="117"/>
        <v>11398.39</v>
      </c>
      <c r="P416" s="34" t="s">
        <v>21</v>
      </c>
    </row>
    <row r="417" s="31" customFormat="1" ht="28" customHeight="1" spans="1:16">
      <c r="A417" s="34">
        <f t="shared" si="119"/>
        <v>415</v>
      </c>
      <c r="B417" s="34" t="s">
        <v>1633</v>
      </c>
      <c r="C417" s="34">
        <v>2</v>
      </c>
      <c r="D417" s="34">
        <v>0</v>
      </c>
      <c r="E417" s="34" t="s">
        <v>1634</v>
      </c>
      <c r="F417" s="34" t="s">
        <v>1635</v>
      </c>
      <c r="G417" s="34" t="s">
        <v>1636</v>
      </c>
      <c r="H417" s="34">
        <f ca="1">SUMIF(申请单位部分员工花名册!D:H,B:B,申请单位部分员工花名册!H:H)</f>
        <v>3199.36</v>
      </c>
      <c r="I417" s="34">
        <f ca="1">SUMIF(申请单位部分员工花名册!D:I,B:B,申请单位部分员工花名册!I:I)</f>
        <v>1359.72</v>
      </c>
      <c r="J417" s="34">
        <v>0</v>
      </c>
      <c r="K417" s="34">
        <f ca="1" t="shared" si="114"/>
        <v>4559.08</v>
      </c>
      <c r="L417" s="34">
        <f ca="1" t="shared" si="115"/>
        <v>4559.08</v>
      </c>
      <c r="M417" s="34">
        <f ca="1">SUMIF(申请个人部分高校生花名册!D:L,B:B,申请个人部分高校生花名册!L:L)</f>
        <v>0</v>
      </c>
      <c r="N417" s="34">
        <f ca="1" t="shared" si="116"/>
        <v>0</v>
      </c>
      <c r="O417" s="34">
        <f ca="1" t="shared" si="117"/>
        <v>4559.08</v>
      </c>
      <c r="P417" s="34" t="s">
        <v>21</v>
      </c>
    </row>
    <row r="418" s="31" customFormat="1" ht="28" customHeight="1" spans="1:16">
      <c r="A418" s="34">
        <f t="shared" si="119"/>
        <v>416</v>
      </c>
      <c r="B418" s="34" t="s">
        <v>1637</v>
      </c>
      <c r="C418" s="34">
        <v>1</v>
      </c>
      <c r="D418" s="34">
        <v>0</v>
      </c>
      <c r="E418" s="34" t="s">
        <v>1638</v>
      </c>
      <c r="F418" s="34" t="s">
        <v>1639</v>
      </c>
      <c r="G418" s="34" t="s">
        <v>1640</v>
      </c>
      <c r="H418" s="34">
        <f ca="1">SUMIF(申请单位部分员工花名册!D:H,B:B,申请单位部分员工花名册!H:H)</f>
        <v>799.84</v>
      </c>
      <c r="I418" s="34">
        <f ca="1">SUMIF(申请单位部分员工花名册!D:I,B:B,申请单位部分员工花名册!I:I)</f>
        <v>339.93</v>
      </c>
      <c r="J418" s="34">
        <v>0</v>
      </c>
      <c r="K418" s="34">
        <f ca="1" t="shared" si="114"/>
        <v>1139.77</v>
      </c>
      <c r="L418" s="34">
        <f ca="1" t="shared" si="115"/>
        <v>1139.77</v>
      </c>
      <c r="M418" s="34">
        <f ca="1">SUMIF(申请个人部分高校生花名册!D:L,B:B,申请个人部分高校生花名册!L:L)</f>
        <v>0</v>
      </c>
      <c r="N418" s="34">
        <f ca="1" t="shared" si="116"/>
        <v>0</v>
      </c>
      <c r="O418" s="34">
        <f ca="1" t="shared" si="117"/>
        <v>1139.77</v>
      </c>
      <c r="P418" s="34" t="s">
        <v>21</v>
      </c>
    </row>
    <row r="419" s="31" customFormat="1" ht="28" customHeight="1" spans="1:16">
      <c r="A419" s="34">
        <f t="shared" si="119"/>
        <v>417</v>
      </c>
      <c r="B419" s="34" t="s">
        <v>1641</v>
      </c>
      <c r="C419" s="34">
        <v>2</v>
      </c>
      <c r="D419" s="34">
        <v>0</v>
      </c>
      <c r="E419" s="34" t="s">
        <v>1642</v>
      </c>
      <c r="F419" s="34" t="s">
        <v>1643</v>
      </c>
      <c r="G419" s="34" t="s">
        <v>1644</v>
      </c>
      <c r="H419" s="34">
        <f ca="1">SUMIF(申请单位部分员工花名册!D:H,B:B,申请单位部分员工花名册!H:H)</f>
        <v>4799.04</v>
      </c>
      <c r="I419" s="34">
        <f ca="1">SUMIF(申请单位部分员工花名册!D:I,B:B,申请单位部分员工花名册!I:I)</f>
        <v>2039.58</v>
      </c>
      <c r="J419" s="34">
        <v>0</v>
      </c>
      <c r="K419" s="34">
        <f ca="1" t="shared" si="114"/>
        <v>6838.62</v>
      </c>
      <c r="L419" s="34">
        <f ca="1" t="shared" si="115"/>
        <v>6838.62</v>
      </c>
      <c r="M419" s="34">
        <f ca="1">SUMIF(申请个人部分高校生花名册!D:L,B:B,申请个人部分高校生花名册!L:L)</f>
        <v>0</v>
      </c>
      <c r="N419" s="34">
        <f ca="1" t="shared" si="116"/>
        <v>0</v>
      </c>
      <c r="O419" s="34">
        <f ca="1" t="shared" si="117"/>
        <v>6838.62</v>
      </c>
      <c r="P419" s="34" t="s">
        <v>21</v>
      </c>
    </row>
    <row r="420" s="31" customFormat="1" ht="28" customHeight="1" spans="1:16">
      <c r="A420" s="34">
        <f t="shared" si="119"/>
        <v>418</v>
      </c>
      <c r="B420" s="34" t="s">
        <v>1645</v>
      </c>
      <c r="C420" s="34">
        <v>4</v>
      </c>
      <c r="D420" s="34">
        <v>0</v>
      </c>
      <c r="E420" s="34" t="s">
        <v>1646</v>
      </c>
      <c r="F420" s="34" t="s">
        <v>1647</v>
      </c>
      <c r="G420" s="34" t="s">
        <v>1327</v>
      </c>
      <c r="H420" s="34">
        <f ca="1">SUMIF(申请单位部分员工花名册!D:H,B:B,申请单位部分员工花名册!H:H)</f>
        <v>9598.08</v>
      </c>
      <c r="I420" s="34">
        <f ca="1">SUMIF(申请单位部分员工花名册!D:I,B:B,申请单位部分员工花名册!I:I)</f>
        <v>4079.16</v>
      </c>
      <c r="J420" s="34">
        <v>0</v>
      </c>
      <c r="K420" s="34">
        <f ca="1" t="shared" si="114"/>
        <v>13677.24</v>
      </c>
      <c r="L420" s="34">
        <f ca="1" t="shared" si="115"/>
        <v>13677.24</v>
      </c>
      <c r="M420" s="34">
        <f ca="1">SUMIF(申请个人部分高校生花名册!D:L,B:B,申请个人部分高校生花名册!L:L)</f>
        <v>0</v>
      </c>
      <c r="N420" s="34">
        <f ca="1" t="shared" si="116"/>
        <v>0</v>
      </c>
      <c r="O420" s="34">
        <f ca="1" t="shared" si="117"/>
        <v>13677.24</v>
      </c>
      <c r="P420" s="34" t="s">
        <v>21</v>
      </c>
    </row>
    <row r="421" s="31" customFormat="1" ht="28" customHeight="1" spans="1:16">
      <c r="A421" s="34">
        <f t="shared" si="119"/>
        <v>419</v>
      </c>
      <c r="B421" s="34" t="s">
        <v>1648</v>
      </c>
      <c r="C421" s="34">
        <v>3</v>
      </c>
      <c r="D421" s="34">
        <v>0</v>
      </c>
      <c r="E421" s="34" t="s">
        <v>1150</v>
      </c>
      <c r="F421" s="34" t="s">
        <v>1649</v>
      </c>
      <c r="G421" s="34" t="s">
        <v>1650</v>
      </c>
      <c r="H421" s="34">
        <f ca="1">SUMIF(申请单位部分员工花名册!D:H,B:B,申请单位部分员工花名册!H:H)</f>
        <v>7198.56</v>
      </c>
      <c r="I421" s="34">
        <f ca="1">SUMIF(申请单位部分员工花名册!D:I,B:B,申请单位部分员工花名册!I:I)</f>
        <v>3059.37</v>
      </c>
      <c r="J421" s="34">
        <v>0</v>
      </c>
      <c r="K421" s="34">
        <f ca="1" t="shared" si="114"/>
        <v>10257.93</v>
      </c>
      <c r="L421" s="34">
        <f ca="1" t="shared" si="115"/>
        <v>10257.93</v>
      </c>
      <c r="M421" s="34">
        <f ca="1">SUMIF(申请个人部分高校生花名册!D:L,B:B,申请个人部分高校生花名册!L:L)</f>
        <v>0</v>
      </c>
      <c r="N421" s="34">
        <f ca="1" t="shared" si="116"/>
        <v>0</v>
      </c>
      <c r="O421" s="34">
        <f ca="1" t="shared" si="117"/>
        <v>10257.93</v>
      </c>
      <c r="P421" s="34" t="s">
        <v>21</v>
      </c>
    </row>
    <row r="422" s="31" customFormat="1" ht="28" customHeight="1" spans="1:16">
      <c r="A422" s="34">
        <f t="shared" si="119"/>
        <v>420</v>
      </c>
      <c r="B422" s="34" t="s">
        <v>1651</v>
      </c>
      <c r="C422" s="34">
        <v>23</v>
      </c>
      <c r="D422" s="34">
        <v>2</v>
      </c>
      <c r="E422" s="34" t="s">
        <v>1652</v>
      </c>
      <c r="F422" s="34" t="s">
        <v>1653</v>
      </c>
      <c r="G422" s="34" t="s">
        <v>1654</v>
      </c>
      <c r="H422" s="34">
        <f ca="1">SUMIF(申请单位部分员工花名册!D:H,B:B,申请单位部分员工花名册!H:H)</f>
        <v>47990.88</v>
      </c>
      <c r="I422" s="34">
        <f ca="1">SUMIF(申请单位部分员工花名册!D:I,B:B,申请单位部分员工花名册!I:I)</f>
        <v>20396.01</v>
      </c>
      <c r="J422" s="34">
        <v>0</v>
      </c>
      <c r="K422" s="34">
        <f ca="1" t="shared" si="114"/>
        <v>68386.89</v>
      </c>
      <c r="L422" s="34">
        <f ca="1" t="shared" si="115"/>
        <v>68386.89</v>
      </c>
      <c r="M422" s="34">
        <f ca="1">SUMIF(申请个人部分高校生花名册!D:L,B:B,申请个人部分高校生花名册!L:L)</f>
        <v>2499.5</v>
      </c>
      <c r="N422" s="34">
        <f ca="1" t="shared" si="116"/>
        <v>2499.5</v>
      </c>
      <c r="O422" s="34">
        <f ca="1" t="shared" si="117"/>
        <v>70886.39</v>
      </c>
      <c r="P422" s="34" t="s">
        <v>21</v>
      </c>
    </row>
    <row r="423" s="31" customFormat="1" ht="28" customHeight="1" spans="1:16">
      <c r="A423" s="34">
        <f t="shared" si="119"/>
        <v>421</v>
      </c>
      <c r="B423" s="34" t="s">
        <v>1655</v>
      </c>
      <c r="C423" s="34">
        <v>3</v>
      </c>
      <c r="D423" s="34">
        <v>3</v>
      </c>
      <c r="E423" s="34" t="s">
        <v>1656</v>
      </c>
      <c r="F423" s="34" t="s">
        <v>1657</v>
      </c>
      <c r="G423" s="34" t="s">
        <v>1658</v>
      </c>
      <c r="H423" s="34">
        <f ca="1">SUMIF(申请单位部分员工花名册!D:H,B:B,申请单位部分员工花名册!H:H)</f>
        <v>7198.56</v>
      </c>
      <c r="I423" s="34">
        <f ca="1">SUMIF(申请单位部分员工花名册!D:I,B:B,申请单位部分员工花名册!I:I)</f>
        <v>3059.37</v>
      </c>
      <c r="J423" s="34">
        <v>0</v>
      </c>
      <c r="K423" s="34">
        <f ca="1" t="shared" si="114"/>
        <v>10257.93</v>
      </c>
      <c r="L423" s="34">
        <f ca="1" t="shared" si="115"/>
        <v>10257.93</v>
      </c>
      <c r="M423" s="34">
        <f ca="1">SUMIF(申请个人部分高校生花名册!D:L,B:B,申请个人部分高校生花名册!L:L)</f>
        <v>4499.1</v>
      </c>
      <c r="N423" s="34">
        <f ca="1" t="shared" si="116"/>
        <v>4499.1</v>
      </c>
      <c r="O423" s="34">
        <f ca="1" t="shared" si="117"/>
        <v>14757.03</v>
      </c>
      <c r="P423" s="34" t="s">
        <v>21</v>
      </c>
    </row>
    <row r="424" s="31" customFormat="1" ht="28" customHeight="1" spans="1:16">
      <c r="A424" s="34">
        <f t="shared" si="119"/>
        <v>422</v>
      </c>
      <c r="B424" s="34" t="s">
        <v>1659</v>
      </c>
      <c r="C424" s="34">
        <v>1</v>
      </c>
      <c r="D424" s="34">
        <v>0</v>
      </c>
      <c r="E424" s="34" t="s">
        <v>1660</v>
      </c>
      <c r="F424" s="34" t="s">
        <v>1661</v>
      </c>
      <c r="G424" s="34" t="s">
        <v>1658</v>
      </c>
      <c r="H424" s="34">
        <f ca="1">SUMIF(申请单位部分员工花名册!D:H,B:B,申请单位部分员工花名册!H:H)</f>
        <v>2399.52</v>
      </c>
      <c r="I424" s="34">
        <f ca="1">SUMIF(申请单位部分员工花名册!D:I,B:B,申请单位部分员工花名册!I:I)</f>
        <v>1019.79</v>
      </c>
      <c r="J424" s="34">
        <v>0</v>
      </c>
      <c r="K424" s="34">
        <f ca="1" t="shared" si="114"/>
        <v>3419.31</v>
      </c>
      <c r="L424" s="34">
        <f ca="1" t="shared" si="115"/>
        <v>3419.31</v>
      </c>
      <c r="M424" s="34">
        <f ca="1">SUMIF(申请个人部分高校生花名册!D:L,B:B,申请个人部分高校生花名册!L:L)</f>
        <v>0</v>
      </c>
      <c r="N424" s="34">
        <f ca="1" t="shared" si="116"/>
        <v>0</v>
      </c>
      <c r="O424" s="34">
        <f ca="1" t="shared" si="117"/>
        <v>3419.31</v>
      </c>
      <c r="P424" s="34" t="s">
        <v>21</v>
      </c>
    </row>
    <row r="425" s="31" customFormat="1" ht="28" customHeight="1" spans="1:16">
      <c r="A425" s="34">
        <f t="shared" ref="A425:A434" si="120">ROW()-2</f>
        <v>423</v>
      </c>
      <c r="B425" s="34" t="s">
        <v>1662</v>
      </c>
      <c r="C425" s="34">
        <v>3</v>
      </c>
      <c r="D425" s="34">
        <v>0</v>
      </c>
      <c r="E425" s="34" t="s">
        <v>1663</v>
      </c>
      <c r="F425" s="34" t="s">
        <v>1664</v>
      </c>
      <c r="G425" s="34" t="s">
        <v>1665</v>
      </c>
      <c r="H425" s="34">
        <f ca="1">SUMIF(申请单位部分员工花名册!D:H,B:B,申请单位部分员工花名册!H:H)</f>
        <v>3999.2</v>
      </c>
      <c r="I425" s="34">
        <f ca="1">SUMIF(申请单位部分员工花名册!D:I,B:B,申请单位部分员工花名册!I:I)</f>
        <v>1699.65</v>
      </c>
      <c r="J425" s="34">
        <v>0</v>
      </c>
      <c r="K425" s="34">
        <f ca="1" t="shared" si="114"/>
        <v>5698.85</v>
      </c>
      <c r="L425" s="34">
        <f ca="1" t="shared" si="115"/>
        <v>5698.85</v>
      </c>
      <c r="M425" s="34">
        <f ca="1">SUMIF(申请个人部分高校生花名册!D:L,B:B,申请个人部分高校生花名册!L:L)</f>
        <v>0</v>
      </c>
      <c r="N425" s="34">
        <f ca="1" t="shared" si="116"/>
        <v>0</v>
      </c>
      <c r="O425" s="34">
        <f ca="1" t="shared" si="117"/>
        <v>5698.85</v>
      </c>
      <c r="P425" s="34" t="s">
        <v>21</v>
      </c>
    </row>
    <row r="426" s="31" customFormat="1" ht="28" customHeight="1" spans="1:16">
      <c r="A426" s="34">
        <f t="shared" si="120"/>
        <v>424</v>
      </c>
      <c r="B426" s="34" t="s">
        <v>1666</v>
      </c>
      <c r="C426" s="34">
        <v>2</v>
      </c>
      <c r="D426" s="34">
        <v>0</v>
      </c>
      <c r="E426" s="34" t="s">
        <v>1667</v>
      </c>
      <c r="F426" s="34" t="s">
        <v>1668</v>
      </c>
      <c r="G426" s="34" t="s">
        <v>1669</v>
      </c>
      <c r="H426" s="34">
        <f ca="1">SUMIF(申请单位部分员工花名册!D:H,B:B,申请单位部分员工花名册!H:H)</f>
        <v>3199.36</v>
      </c>
      <c r="I426" s="34">
        <f ca="1">SUMIF(申请单位部分员工花名册!D:I,B:B,申请单位部分员工花名册!I:I)</f>
        <v>1359.72</v>
      </c>
      <c r="J426" s="34">
        <v>0</v>
      </c>
      <c r="K426" s="34">
        <f ca="1" t="shared" si="114"/>
        <v>4559.08</v>
      </c>
      <c r="L426" s="34">
        <f ca="1" t="shared" si="115"/>
        <v>4559.08</v>
      </c>
      <c r="M426" s="34">
        <f ca="1">SUMIF(申请个人部分高校生花名册!D:L,B:B,申请个人部分高校生花名册!L:L)</f>
        <v>0</v>
      </c>
      <c r="N426" s="34">
        <f ca="1" t="shared" si="116"/>
        <v>0</v>
      </c>
      <c r="O426" s="34">
        <f ca="1" t="shared" si="117"/>
        <v>4559.08</v>
      </c>
      <c r="P426" s="34" t="s">
        <v>21</v>
      </c>
    </row>
    <row r="427" s="31" customFormat="1" ht="28" customHeight="1" spans="1:16">
      <c r="A427" s="34">
        <f t="shared" si="120"/>
        <v>425</v>
      </c>
      <c r="B427" s="34" t="s">
        <v>1670</v>
      </c>
      <c r="C427" s="34">
        <v>4</v>
      </c>
      <c r="D427" s="34">
        <v>0</v>
      </c>
      <c r="E427" s="34" t="s">
        <v>1671</v>
      </c>
      <c r="F427" s="34" t="s">
        <v>1672</v>
      </c>
      <c r="G427" s="34" t="s">
        <v>1673</v>
      </c>
      <c r="H427" s="34">
        <f ca="1">SUMIF(申请单位部分员工花名册!D:H,B:B,申请单位部分员工花名册!H:H)</f>
        <v>9790.56</v>
      </c>
      <c r="I427" s="34">
        <f ca="1">SUMIF(申请单位部分员工花名册!D:I,B:B,申请单位部分员工花名册!I:I)</f>
        <v>4160.97</v>
      </c>
      <c r="J427" s="34">
        <v>0</v>
      </c>
      <c r="K427" s="34">
        <f ca="1" t="shared" ref="K427:K445" si="121">H427+I427</f>
        <v>13951.53</v>
      </c>
      <c r="L427" s="34">
        <f ca="1" t="shared" ref="L427:L445" si="122">K427</f>
        <v>13951.53</v>
      </c>
      <c r="M427" s="34">
        <f ca="1">SUMIF(申请个人部分高校生花名册!D:L,B:B,申请个人部分高校生花名册!L:L)</f>
        <v>0</v>
      </c>
      <c r="N427" s="34">
        <f ca="1" t="shared" ref="N427:N445" si="123">M427</f>
        <v>0</v>
      </c>
      <c r="O427" s="34">
        <f ca="1" t="shared" ref="O427:O445" si="124">L427+N427</f>
        <v>13951.53</v>
      </c>
      <c r="P427" s="34" t="s">
        <v>21</v>
      </c>
    </row>
    <row r="428" s="31" customFormat="1" ht="28" customHeight="1" spans="1:16">
      <c r="A428" s="34">
        <f t="shared" si="120"/>
        <v>426</v>
      </c>
      <c r="B428" s="34" t="s">
        <v>1674</v>
      </c>
      <c r="C428" s="34">
        <v>20</v>
      </c>
      <c r="D428" s="34">
        <v>1</v>
      </c>
      <c r="E428" s="34" t="s">
        <v>1675</v>
      </c>
      <c r="F428" s="34" t="s">
        <v>1676</v>
      </c>
      <c r="G428" s="34" t="s">
        <v>1677</v>
      </c>
      <c r="H428" s="34">
        <f ca="1">SUMIF(申请单位部分员工花名册!D:H,B:B,申请单位部分员工花名册!H:H)</f>
        <v>48219.2</v>
      </c>
      <c r="I428" s="34">
        <f ca="1">SUMIF(申请单位部分员工花名册!D:I,B:B,申请单位部分员工花名册!I:I)</f>
        <v>20493.1</v>
      </c>
      <c r="J428" s="34">
        <v>0</v>
      </c>
      <c r="K428" s="34">
        <f ca="1" t="shared" si="121"/>
        <v>68712.3</v>
      </c>
      <c r="L428" s="34">
        <f ca="1" t="shared" si="122"/>
        <v>68712.3</v>
      </c>
      <c r="M428" s="34">
        <f ca="1">SUMIF(申请个人部分高校生花名册!D:L,B:B,申请个人部分高校生花名册!L:L)</f>
        <v>1499.7</v>
      </c>
      <c r="N428" s="34">
        <f ca="1" t="shared" si="123"/>
        <v>1499.7</v>
      </c>
      <c r="O428" s="34">
        <f ca="1" t="shared" si="124"/>
        <v>70212</v>
      </c>
      <c r="P428" s="34" t="s">
        <v>21</v>
      </c>
    </row>
    <row r="429" s="31" customFormat="1" ht="28" customHeight="1" spans="1:16">
      <c r="A429" s="34">
        <f t="shared" si="120"/>
        <v>427</v>
      </c>
      <c r="B429" s="34" t="s">
        <v>1678</v>
      </c>
      <c r="C429" s="34">
        <v>1</v>
      </c>
      <c r="D429" s="34">
        <v>0</v>
      </c>
      <c r="E429" s="34" t="s">
        <v>1679</v>
      </c>
      <c r="F429" s="34" t="s">
        <v>1680</v>
      </c>
      <c r="G429" s="34" t="s">
        <v>1677</v>
      </c>
      <c r="H429" s="34">
        <f ca="1">SUMIF(申请单位部分员工花名册!D:H,B:B,申请单位部分员工花名册!H:H)</f>
        <v>3840</v>
      </c>
      <c r="I429" s="34">
        <f ca="1">SUMIF(申请单位部分员工花名册!D:I,B:B,申请单位部分员工花名册!I:I)</f>
        <v>1101.6</v>
      </c>
      <c r="J429" s="34">
        <v>0</v>
      </c>
      <c r="K429" s="34">
        <f ca="1" t="shared" si="121"/>
        <v>4941.6</v>
      </c>
      <c r="L429" s="34">
        <f ca="1" t="shared" si="122"/>
        <v>4941.6</v>
      </c>
      <c r="M429" s="34">
        <f ca="1">SUMIF(申请个人部分高校生花名册!D:L,B:B,申请个人部分高校生花名册!L:L)</f>
        <v>0</v>
      </c>
      <c r="N429" s="34">
        <f ca="1" t="shared" si="123"/>
        <v>0</v>
      </c>
      <c r="O429" s="34">
        <f ca="1" t="shared" si="124"/>
        <v>4941.6</v>
      </c>
      <c r="P429" s="34" t="s">
        <v>21</v>
      </c>
    </row>
    <row r="430" s="31" customFormat="1" ht="28" customHeight="1" spans="1:16">
      <c r="A430" s="34">
        <f t="shared" si="120"/>
        <v>428</v>
      </c>
      <c r="B430" s="34" t="s">
        <v>1681</v>
      </c>
      <c r="C430" s="34">
        <v>1</v>
      </c>
      <c r="D430" s="34">
        <v>0</v>
      </c>
      <c r="E430" s="34" t="s">
        <v>1682</v>
      </c>
      <c r="F430" s="34" t="s">
        <v>1683</v>
      </c>
      <c r="G430" s="34" t="s">
        <v>1677</v>
      </c>
      <c r="H430" s="34">
        <f ca="1">SUMIF(申请单位部分员工花名册!D:H,B:B,申请单位部分员工花名册!H:H)</f>
        <v>2399.52</v>
      </c>
      <c r="I430" s="34">
        <f ca="1">SUMIF(申请单位部分员工花名册!D:I,B:B,申请单位部分员工花名册!I:I)</f>
        <v>1019.79</v>
      </c>
      <c r="J430" s="34">
        <v>0</v>
      </c>
      <c r="K430" s="34">
        <f ca="1" t="shared" si="121"/>
        <v>3419.31</v>
      </c>
      <c r="L430" s="34">
        <f ca="1" t="shared" si="122"/>
        <v>3419.31</v>
      </c>
      <c r="M430" s="34">
        <f ca="1">SUMIF(申请个人部分高校生花名册!D:L,B:B,申请个人部分高校生花名册!L:L)</f>
        <v>0</v>
      </c>
      <c r="N430" s="34">
        <f ca="1" t="shared" si="123"/>
        <v>0</v>
      </c>
      <c r="O430" s="34">
        <f ca="1" t="shared" si="124"/>
        <v>3419.31</v>
      </c>
      <c r="P430" s="34" t="s">
        <v>21</v>
      </c>
    </row>
    <row r="431" s="31" customFormat="1" ht="28" customHeight="1" spans="1:16">
      <c r="A431" s="34">
        <f t="shared" si="120"/>
        <v>429</v>
      </c>
      <c r="B431" s="34" t="s">
        <v>1684</v>
      </c>
      <c r="C431" s="34">
        <v>5</v>
      </c>
      <c r="D431" s="34">
        <v>1</v>
      </c>
      <c r="E431" s="34" t="s">
        <v>1685</v>
      </c>
      <c r="F431" s="34" t="s">
        <v>1686</v>
      </c>
      <c r="G431" s="34" t="s">
        <v>1673</v>
      </c>
      <c r="H431" s="34">
        <f ca="1">SUMIF(申请单位部分员工花名册!D:H,B:B,申请单位部分员工花名册!H:H)</f>
        <v>9983.52</v>
      </c>
      <c r="I431" s="34">
        <f ca="1">SUMIF(申请单位部分员工花名册!D:I,B:B,申请单位部分员工花名册!I:I)</f>
        <v>4242.99</v>
      </c>
      <c r="J431" s="34">
        <v>0</v>
      </c>
      <c r="K431" s="34">
        <f ca="1" t="shared" si="121"/>
        <v>14226.51</v>
      </c>
      <c r="L431" s="34">
        <f ca="1" t="shared" si="122"/>
        <v>14226.51</v>
      </c>
      <c r="M431" s="34">
        <f ca="1">SUMIF(申请个人部分高校生花名册!D:L,B:B,申请个人部分高校生花名册!L:L)</f>
        <v>499.9</v>
      </c>
      <c r="N431" s="34">
        <f ca="1" t="shared" si="123"/>
        <v>499.9</v>
      </c>
      <c r="O431" s="34">
        <f ca="1" t="shared" si="124"/>
        <v>14726.41</v>
      </c>
      <c r="P431" s="34" t="s">
        <v>21</v>
      </c>
    </row>
    <row r="432" s="31" customFormat="1" ht="28" customHeight="1" spans="1:16">
      <c r="A432" s="34">
        <f t="shared" si="120"/>
        <v>430</v>
      </c>
      <c r="B432" s="34" t="s">
        <v>1687</v>
      </c>
      <c r="C432" s="34">
        <v>10</v>
      </c>
      <c r="D432" s="34">
        <v>0</v>
      </c>
      <c r="E432" s="34" t="s">
        <v>1688</v>
      </c>
      <c r="F432" s="34" t="s">
        <v>1689</v>
      </c>
      <c r="G432" s="34" t="s">
        <v>1677</v>
      </c>
      <c r="H432" s="34">
        <f ca="1">SUMIF(申请单位部分员工花名册!D:H,B:B,申请单位部分员工花名册!H:H)</f>
        <v>24959.04</v>
      </c>
      <c r="I432" s="34">
        <f ca="1">SUMIF(申请单位部分员工花名册!D:I,B:B,申请单位部分员工花名册!I:I)</f>
        <v>10607.58</v>
      </c>
      <c r="J432" s="34">
        <v>0</v>
      </c>
      <c r="K432" s="34">
        <f ca="1" t="shared" si="121"/>
        <v>35566.62</v>
      </c>
      <c r="L432" s="34">
        <f ca="1" t="shared" si="122"/>
        <v>35566.62</v>
      </c>
      <c r="M432" s="34">
        <f ca="1">SUMIF(申请个人部分高校生花名册!D:L,B:B,申请个人部分高校生花名册!L:L)</f>
        <v>0</v>
      </c>
      <c r="N432" s="34">
        <f ca="1" t="shared" si="123"/>
        <v>0</v>
      </c>
      <c r="O432" s="34">
        <f ca="1" t="shared" si="124"/>
        <v>35566.62</v>
      </c>
      <c r="P432" s="34" t="s">
        <v>21</v>
      </c>
    </row>
    <row r="433" s="31" customFormat="1" ht="28" customHeight="1" spans="1:16">
      <c r="A433" s="34">
        <f t="shared" si="120"/>
        <v>431</v>
      </c>
      <c r="B433" s="34" t="s">
        <v>1690</v>
      </c>
      <c r="C433" s="34">
        <v>8</v>
      </c>
      <c r="D433" s="34">
        <v>0</v>
      </c>
      <c r="E433" s="34" t="s">
        <v>1691</v>
      </c>
      <c r="F433" s="34" t="s">
        <v>1692</v>
      </c>
      <c r="G433" s="34" t="s">
        <v>1677</v>
      </c>
      <c r="H433" s="34">
        <f ca="1">SUMIF(申请单位部分员工花名册!D:H,B:B,申请单位部分员工花名册!H:H)</f>
        <v>19870.56</v>
      </c>
      <c r="I433" s="34">
        <f ca="1">SUMIF(申请单位部分员工花名册!D:I,B:B,申请单位部分员工花名册!I:I)</f>
        <v>8444.97</v>
      </c>
      <c r="J433" s="34">
        <v>0</v>
      </c>
      <c r="K433" s="34">
        <f ca="1" t="shared" si="121"/>
        <v>28315.53</v>
      </c>
      <c r="L433" s="34">
        <f ca="1" t="shared" si="122"/>
        <v>28315.53</v>
      </c>
      <c r="M433" s="34">
        <f ca="1">SUMIF(申请个人部分高校生花名册!D:L,B:B,申请个人部分高校生花名册!L:L)</f>
        <v>0</v>
      </c>
      <c r="N433" s="34">
        <f ca="1" t="shared" si="123"/>
        <v>0</v>
      </c>
      <c r="O433" s="34">
        <f ca="1" t="shared" si="124"/>
        <v>28315.53</v>
      </c>
      <c r="P433" s="34" t="s">
        <v>21</v>
      </c>
    </row>
    <row r="434" s="31" customFormat="1" ht="28" customHeight="1" spans="1:16">
      <c r="A434" s="34">
        <f t="shared" si="120"/>
        <v>432</v>
      </c>
      <c r="B434" s="34" t="s">
        <v>1693</v>
      </c>
      <c r="C434" s="34">
        <v>5</v>
      </c>
      <c r="D434" s="34">
        <v>1</v>
      </c>
      <c r="E434" s="34" t="s">
        <v>867</v>
      </c>
      <c r="F434" s="34" t="s">
        <v>1694</v>
      </c>
      <c r="G434" s="34" t="s">
        <v>1677</v>
      </c>
      <c r="H434" s="34">
        <f ca="1">SUMIF(申请单位部分员工花名册!D:H,B:B,申请单位部分员工花名册!H:H)</f>
        <v>9822.72</v>
      </c>
      <c r="I434" s="34">
        <f ca="1">SUMIF(申请单位部分员工花名册!D:I,B:B,申请单位部分员工花名册!I:I)</f>
        <v>4174.64</v>
      </c>
      <c r="J434" s="34">
        <v>0</v>
      </c>
      <c r="K434" s="34">
        <f ca="1" t="shared" si="121"/>
        <v>13997.36</v>
      </c>
      <c r="L434" s="34">
        <f ca="1" t="shared" si="122"/>
        <v>13997.36</v>
      </c>
      <c r="M434" s="34">
        <f ca="1">SUMIF(申请个人部分高校生花名册!D:L,B:B,申请个人部分高校生花名册!L:L)</f>
        <v>999.8</v>
      </c>
      <c r="N434" s="34">
        <f ca="1" t="shared" si="123"/>
        <v>999.8</v>
      </c>
      <c r="O434" s="34">
        <f ca="1" t="shared" si="124"/>
        <v>14997.16</v>
      </c>
      <c r="P434" s="34" t="s">
        <v>21</v>
      </c>
    </row>
    <row r="435" s="31" customFormat="1" ht="28" customHeight="1" spans="1:16">
      <c r="A435" s="34">
        <f t="shared" ref="A435:A445" si="125">ROW()-2</f>
        <v>433</v>
      </c>
      <c r="B435" s="34" t="s">
        <v>1695</v>
      </c>
      <c r="C435" s="34">
        <v>15</v>
      </c>
      <c r="D435" s="34">
        <v>1</v>
      </c>
      <c r="E435" s="34" t="s">
        <v>1696</v>
      </c>
      <c r="F435" s="34" t="s">
        <v>1697</v>
      </c>
      <c r="G435" s="34" t="s">
        <v>1698</v>
      </c>
      <c r="H435" s="34">
        <f ca="1">SUMIF(申请单位部分员工花名册!D:H,B:B,申请单位部分员工花名册!H:H)</f>
        <v>35577.92</v>
      </c>
      <c r="I435" s="34">
        <f ca="1">SUMIF(申请单位部分员工花名册!D:I,B:B,申请单位部分员工花名册!I:I)</f>
        <v>15120.54</v>
      </c>
      <c r="J435" s="34">
        <v>0</v>
      </c>
      <c r="K435" s="34">
        <f ca="1" t="shared" si="121"/>
        <v>50698.46</v>
      </c>
      <c r="L435" s="34">
        <f ca="1" t="shared" si="122"/>
        <v>50698.46</v>
      </c>
      <c r="M435" s="34">
        <f ca="1">SUMIF(申请个人部分高校生花名册!D:L,B:B,申请个人部分高校生花名册!L:L)</f>
        <v>1499.7</v>
      </c>
      <c r="N435" s="34">
        <f ca="1" t="shared" si="123"/>
        <v>1499.7</v>
      </c>
      <c r="O435" s="34">
        <f ca="1" t="shared" si="124"/>
        <v>52198.16</v>
      </c>
      <c r="P435" s="34" t="s">
        <v>21</v>
      </c>
    </row>
    <row r="436" s="31" customFormat="1" ht="28" customHeight="1" spans="1:16">
      <c r="A436" s="34">
        <f t="shared" si="125"/>
        <v>434</v>
      </c>
      <c r="B436" s="34" t="s">
        <v>1699</v>
      </c>
      <c r="C436" s="34">
        <v>9</v>
      </c>
      <c r="D436" s="34">
        <v>0</v>
      </c>
      <c r="E436" s="34" t="s">
        <v>1700</v>
      </c>
      <c r="F436" s="34" t="s">
        <v>1701</v>
      </c>
      <c r="G436" s="34" t="s">
        <v>1698</v>
      </c>
      <c r="H436" s="34">
        <f ca="1">SUMIF(申请单位部分员工花名册!D:H,B:B,申请单位部分员工花名册!H:H)</f>
        <v>21084.8</v>
      </c>
      <c r="I436" s="34">
        <f ca="1">SUMIF(申请单位部分员工花名册!D:I,B:B,申请单位部分员工花名册!I:I)</f>
        <v>8961</v>
      </c>
      <c r="J436" s="34">
        <v>0</v>
      </c>
      <c r="K436" s="34">
        <f ca="1" t="shared" si="121"/>
        <v>30045.8</v>
      </c>
      <c r="L436" s="34">
        <f ca="1" t="shared" si="122"/>
        <v>30045.8</v>
      </c>
      <c r="M436" s="34">
        <f ca="1">SUMIF(申请个人部分高校生花名册!D:L,B:B,申请个人部分高校生花名册!L:L)</f>
        <v>0</v>
      </c>
      <c r="N436" s="34">
        <f ca="1" t="shared" si="123"/>
        <v>0</v>
      </c>
      <c r="O436" s="34">
        <f ca="1" t="shared" si="124"/>
        <v>30045.8</v>
      </c>
      <c r="P436" s="34" t="s">
        <v>21</v>
      </c>
    </row>
    <row r="437" s="31" customFormat="1" ht="28" customHeight="1" spans="1:16">
      <c r="A437" s="34">
        <f t="shared" si="125"/>
        <v>435</v>
      </c>
      <c r="B437" s="34" t="s">
        <v>1702</v>
      </c>
      <c r="C437" s="34">
        <v>12</v>
      </c>
      <c r="D437" s="34">
        <v>2</v>
      </c>
      <c r="E437" s="34" t="s">
        <v>1703</v>
      </c>
      <c r="F437" s="34" t="s">
        <v>1704</v>
      </c>
      <c r="G437" s="34" t="s">
        <v>1673</v>
      </c>
      <c r="H437" s="34">
        <f ca="1">SUMIF(申请单位部分员工花名册!D:H,B:B,申请单位部分员工花名册!H:H)</f>
        <v>27484</v>
      </c>
      <c r="I437" s="34">
        <f ca="1">SUMIF(申请单位部分员工花名册!D:I,B:B,申请单位部分员工花名册!I:I)</f>
        <v>11680.65</v>
      </c>
      <c r="J437" s="34">
        <v>0</v>
      </c>
      <c r="K437" s="34">
        <f ca="1" t="shared" si="121"/>
        <v>39164.65</v>
      </c>
      <c r="L437" s="34">
        <f ca="1" t="shared" si="122"/>
        <v>39164.65</v>
      </c>
      <c r="M437" s="34">
        <f ca="1">SUMIF(申请个人部分高校生花名册!D:L,B:B,申请个人部分高校生花名册!L:L)</f>
        <v>3059.7</v>
      </c>
      <c r="N437" s="34">
        <f ca="1" t="shared" si="123"/>
        <v>3059.7</v>
      </c>
      <c r="O437" s="34">
        <f ca="1" t="shared" si="124"/>
        <v>42224.35</v>
      </c>
      <c r="P437" s="34" t="s">
        <v>21</v>
      </c>
    </row>
    <row r="438" s="31" customFormat="1" ht="28" customHeight="1" spans="1:16">
      <c r="A438" s="34">
        <f t="shared" si="125"/>
        <v>436</v>
      </c>
      <c r="B438" s="34" t="s">
        <v>1705</v>
      </c>
      <c r="C438" s="34">
        <v>14</v>
      </c>
      <c r="D438" s="34">
        <v>3</v>
      </c>
      <c r="E438" s="34" t="s">
        <v>1706</v>
      </c>
      <c r="F438" s="34" t="s">
        <v>1707</v>
      </c>
      <c r="G438" s="34" t="s">
        <v>1677</v>
      </c>
      <c r="H438" s="34">
        <f ca="1">SUMIF(申请单位部分员工花名册!D:H,B:B,申请单位部分员工花名册!H:H)</f>
        <v>33275.36</v>
      </c>
      <c r="I438" s="34">
        <f ca="1">SUMIF(申请单位部分员工花名册!D:I,B:B,申请单位部分员工花名册!I:I)</f>
        <v>14141.97</v>
      </c>
      <c r="J438" s="34">
        <v>0</v>
      </c>
      <c r="K438" s="34">
        <f ca="1" t="shared" si="121"/>
        <v>47417.33</v>
      </c>
      <c r="L438" s="34">
        <f ca="1" t="shared" si="122"/>
        <v>47417.33</v>
      </c>
      <c r="M438" s="34">
        <f ca="1">SUMIF(申请个人部分高校生花名册!D:L,B:B,申请个人部分高校生花名册!L:L)</f>
        <v>4499.1</v>
      </c>
      <c r="N438" s="34">
        <f ca="1" t="shared" si="123"/>
        <v>4499.1</v>
      </c>
      <c r="O438" s="34">
        <f ca="1" t="shared" si="124"/>
        <v>51916.43</v>
      </c>
      <c r="P438" s="34" t="s">
        <v>21</v>
      </c>
    </row>
    <row r="439" s="31" customFormat="1" ht="28" customHeight="1" spans="1:16">
      <c r="A439" s="34">
        <f t="shared" si="125"/>
        <v>437</v>
      </c>
      <c r="B439" s="34" t="s">
        <v>1708</v>
      </c>
      <c r="C439" s="34">
        <v>3</v>
      </c>
      <c r="D439" s="34">
        <v>0</v>
      </c>
      <c r="E439" s="34" t="s">
        <v>1709</v>
      </c>
      <c r="F439" s="34" t="s">
        <v>1710</v>
      </c>
      <c r="G439" s="34" t="s">
        <v>1673</v>
      </c>
      <c r="H439" s="34">
        <f ca="1">SUMIF(申请单位部分员工花名册!D:H,B:B,申请单位部分员工花名册!H:H)</f>
        <v>4127.52</v>
      </c>
      <c r="I439" s="34">
        <f ca="1">SUMIF(申请单位部分员工花名册!D:I,B:B,申请单位部分员工花名册!I:I)</f>
        <v>1754.19</v>
      </c>
      <c r="J439" s="34">
        <v>0</v>
      </c>
      <c r="K439" s="34">
        <f ca="1" t="shared" si="121"/>
        <v>5881.71</v>
      </c>
      <c r="L439" s="34">
        <f ca="1" t="shared" si="122"/>
        <v>5881.71</v>
      </c>
      <c r="M439" s="34">
        <f ca="1">SUMIF(申请个人部分高校生花名册!D:L,B:B,申请个人部分高校生花名册!L:L)</f>
        <v>0</v>
      </c>
      <c r="N439" s="34">
        <f ca="1" t="shared" si="123"/>
        <v>0</v>
      </c>
      <c r="O439" s="34">
        <f ca="1" t="shared" si="124"/>
        <v>5881.71</v>
      </c>
      <c r="P439" s="34" t="s">
        <v>21</v>
      </c>
    </row>
    <row r="440" s="31" customFormat="1" ht="28" customHeight="1" spans="1:16">
      <c r="A440" s="34">
        <f t="shared" si="125"/>
        <v>438</v>
      </c>
      <c r="B440" s="34" t="s">
        <v>1711</v>
      </c>
      <c r="C440" s="34">
        <v>7</v>
      </c>
      <c r="D440" s="34">
        <v>1</v>
      </c>
      <c r="E440" s="34" t="s">
        <v>1712</v>
      </c>
      <c r="F440" s="34" t="s">
        <v>1713</v>
      </c>
      <c r="G440" s="34" t="s">
        <v>1677</v>
      </c>
      <c r="H440" s="34">
        <f ca="1">SUMIF(申请单位部分员工花名册!D:H,B:B,申请单位部分员工花名册!H:H)</f>
        <v>15582.88</v>
      </c>
      <c r="I440" s="34">
        <f ca="1">SUMIF(申请单位部分员工花名册!D:I,B:B,申请单位部分员工花名册!I:I)</f>
        <v>6622.71</v>
      </c>
      <c r="J440" s="34">
        <v>0</v>
      </c>
      <c r="K440" s="34">
        <f ca="1" t="shared" si="121"/>
        <v>22205.59</v>
      </c>
      <c r="L440" s="34">
        <f ca="1" t="shared" si="122"/>
        <v>22205.59</v>
      </c>
      <c r="M440" s="34">
        <f ca="1">SUMIF(申请个人部分高校生花名册!D:L,B:B,申请个人部分高校生花名册!L:L)</f>
        <v>1560</v>
      </c>
      <c r="N440" s="34">
        <f ca="1" t="shared" si="123"/>
        <v>1560</v>
      </c>
      <c r="O440" s="34">
        <f ca="1" t="shared" si="124"/>
        <v>23765.59</v>
      </c>
      <c r="P440" s="34" t="s">
        <v>21</v>
      </c>
    </row>
    <row r="441" s="31" customFormat="1" ht="28" customHeight="1" spans="1:16">
      <c r="A441" s="34">
        <f t="shared" si="125"/>
        <v>439</v>
      </c>
      <c r="B441" s="34" t="s">
        <v>1714</v>
      </c>
      <c r="C441" s="34">
        <v>6</v>
      </c>
      <c r="D441" s="34">
        <v>2</v>
      </c>
      <c r="E441" s="34" t="s">
        <v>1715</v>
      </c>
      <c r="F441" s="34" t="s">
        <v>1716</v>
      </c>
      <c r="G441" s="34" t="s">
        <v>1677</v>
      </c>
      <c r="H441" s="34">
        <f ca="1">SUMIF(申请单位部分员工花名册!D:H,B:B,申请单位部分员工花名册!H:H)</f>
        <v>14493.6</v>
      </c>
      <c r="I441" s="34">
        <f ca="1">SUMIF(申请单位部分员工花名册!D:I,B:B,申请单位部分员工花名册!I:I)</f>
        <v>6159.75</v>
      </c>
      <c r="J441" s="34">
        <v>0</v>
      </c>
      <c r="K441" s="34">
        <f ca="1" t="shared" si="121"/>
        <v>20653.35</v>
      </c>
      <c r="L441" s="34">
        <f ca="1" t="shared" si="122"/>
        <v>20653.35</v>
      </c>
      <c r="M441" s="34">
        <f ca="1">SUMIF(申请个人部分高校生花名册!D:L,B:B,申请个人部分高校生花名册!L:L)</f>
        <v>2999.4</v>
      </c>
      <c r="N441" s="34">
        <f ca="1" t="shared" si="123"/>
        <v>2999.4</v>
      </c>
      <c r="O441" s="34">
        <f ca="1" t="shared" si="124"/>
        <v>23652.75</v>
      </c>
      <c r="P441" s="34" t="s">
        <v>21</v>
      </c>
    </row>
    <row r="442" s="31" customFormat="1" ht="28" customHeight="1" spans="1:16">
      <c r="A442" s="34">
        <f t="shared" si="125"/>
        <v>440</v>
      </c>
      <c r="B442" s="34" t="s">
        <v>1717</v>
      </c>
      <c r="C442" s="34">
        <v>8</v>
      </c>
      <c r="D442" s="34">
        <v>1</v>
      </c>
      <c r="E442" s="34" t="s">
        <v>1718</v>
      </c>
      <c r="F442" s="34" t="s">
        <v>1719</v>
      </c>
      <c r="G442" s="34" t="s">
        <v>1677</v>
      </c>
      <c r="H442" s="34">
        <f ca="1">SUMIF(申请单位部分员工花名册!D:H,B:B,申请单位部分员工花名册!H:H)</f>
        <v>17725.12</v>
      </c>
      <c r="I442" s="34">
        <f ca="1">SUMIF(申请单位部分员工花名册!D:I,B:B,申请单位部分员工花名册!I:I)</f>
        <v>7533.14</v>
      </c>
      <c r="J442" s="34">
        <v>0</v>
      </c>
      <c r="K442" s="34">
        <f ca="1" t="shared" si="121"/>
        <v>25258.26</v>
      </c>
      <c r="L442" s="34">
        <f ca="1" t="shared" si="122"/>
        <v>25258.26</v>
      </c>
      <c r="M442" s="34">
        <f ca="1">SUMIF(申请个人部分高校生花名册!D:L,B:B,申请个人部分高校生花名册!L:L)</f>
        <v>1499.7</v>
      </c>
      <c r="N442" s="34">
        <f ca="1" t="shared" si="123"/>
        <v>1499.7</v>
      </c>
      <c r="O442" s="34">
        <f ca="1" t="shared" si="124"/>
        <v>26757.96</v>
      </c>
      <c r="P442" s="34" t="s">
        <v>21</v>
      </c>
    </row>
    <row r="443" s="31" customFormat="1" ht="28" customHeight="1" spans="1:16">
      <c r="A443" s="34">
        <f t="shared" si="125"/>
        <v>441</v>
      </c>
      <c r="B443" s="34" t="s">
        <v>1720</v>
      </c>
      <c r="C443" s="34">
        <v>24</v>
      </c>
      <c r="D443" s="34">
        <v>3</v>
      </c>
      <c r="E443" s="34" t="s">
        <v>1721</v>
      </c>
      <c r="F443" s="34" t="s">
        <v>1722</v>
      </c>
      <c r="G443" s="34" t="s">
        <v>1673</v>
      </c>
      <c r="H443" s="34">
        <f ca="1">SUMIF(申请单位部分员工花名册!D:H,B:B,申请单位部分员工花名册!H:H)</f>
        <v>55736.48</v>
      </c>
      <c r="I443" s="34">
        <f ca="1">SUMIF(申请单位部分员工花名册!D:I,B:B,申请单位部分员工花名册!I:I)</f>
        <v>23687.91</v>
      </c>
      <c r="J443" s="34">
        <v>0</v>
      </c>
      <c r="K443" s="34">
        <f ca="1" t="shared" si="121"/>
        <v>79424.39</v>
      </c>
      <c r="L443" s="34">
        <f ca="1" t="shared" si="122"/>
        <v>79424.39</v>
      </c>
      <c r="M443" s="34">
        <f ca="1">SUMIF(申请个人部分高校生花名册!D:L,B:B,申请个人部分高校生花名册!L:L)</f>
        <v>4499.1</v>
      </c>
      <c r="N443" s="34">
        <f ca="1" t="shared" si="123"/>
        <v>4499.1</v>
      </c>
      <c r="O443" s="34">
        <f ca="1" t="shared" si="124"/>
        <v>83923.49</v>
      </c>
      <c r="P443" s="34" t="s">
        <v>21</v>
      </c>
    </row>
    <row r="444" s="31" customFormat="1" ht="28" customHeight="1" spans="1:16">
      <c r="A444" s="34">
        <f t="shared" si="125"/>
        <v>442</v>
      </c>
      <c r="B444" s="34" t="s">
        <v>1723</v>
      </c>
      <c r="C444" s="34">
        <v>9</v>
      </c>
      <c r="D444" s="34">
        <v>2</v>
      </c>
      <c r="E444" s="34" t="s">
        <v>1724</v>
      </c>
      <c r="F444" s="34" t="s">
        <v>1725</v>
      </c>
      <c r="G444" s="34" t="s">
        <v>1677</v>
      </c>
      <c r="H444" s="34">
        <f ca="1">SUMIF(申请单位部分员工花名册!D:H,B:B,申请单位部分员工花名册!H:H)</f>
        <v>20477.44</v>
      </c>
      <c r="I444" s="34">
        <f ca="1">SUMIF(申请单位部分员工花名册!D:I,B:B,申请单位部分员工花名册!I:I)</f>
        <v>8702.88</v>
      </c>
      <c r="J444" s="34">
        <v>0</v>
      </c>
      <c r="K444" s="34">
        <f ca="1" t="shared" si="121"/>
        <v>29180.32</v>
      </c>
      <c r="L444" s="34">
        <f ca="1" t="shared" si="122"/>
        <v>29180.32</v>
      </c>
      <c r="M444" s="34">
        <f ca="1">SUMIF(申请个人部分高校生花名册!D:L,B:B,申请个人部分高校生花名册!L:L)</f>
        <v>2999.4</v>
      </c>
      <c r="N444" s="34">
        <f ca="1" t="shared" si="123"/>
        <v>2999.4</v>
      </c>
      <c r="O444" s="34">
        <f ca="1" t="shared" si="124"/>
        <v>32179.72</v>
      </c>
      <c r="P444" s="34" t="s">
        <v>21</v>
      </c>
    </row>
    <row r="445" s="31" customFormat="1" ht="28" customHeight="1" spans="1:16">
      <c r="A445" s="34">
        <f t="shared" si="125"/>
        <v>443</v>
      </c>
      <c r="B445" s="34" t="s">
        <v>1726</v>
      </c>
      <c r="C445" s="34">
        <v>10</v>
      </c>
      <c r="D445" s="34">
        <v>0</v>
      </c>
      <c r="E445" s="34" t="s">
        <v>1727</v>
      </c>
      <c r="F445" s="34" t="s">
        <v>1728</v>
      </c>
      <c r="G445" s="34" t="s">
        <v>1698</v>
      </c>
      <c r="H445" s="34">
        <f ca="1">SUMIF(申请单位部分员工花名册!D:H,B:B,申请单位部分员工花名册!H:H)</f>
        <v>21885.12</v>
      </c>
      <c r="I445" s="34">
        <f ca="1">SUMIF(申请单位部分员工花名册!D:I,B:B,申请单位部分员工花名册!I:I)</f>
        <v>9301.14</v>
      </c>
      <c r="J445" s="34">
        <v>0</v>
      </c>
      <c r="K445" s="34">
        <f ca="1" t="shared" si="121"/>
        <v>31186.26</v>
      </c>
      <c r="L445" s="34">
        <f ca="1" t="shared" si="122"/>
        <v>31186.26</v>
      </c>
      <c r="M445" s="34">
        <f ca="1">SUMIF(申请个人部分高校生花名册!D:L,B:B,申请个人部分高校生花名册!L:L)</f>
        <v>0</v>
      </c>
      <c r="N445" s="34">
        <f ca="1" t="shared" si="123"/>
        <v>0</v>
      </c>
      <c r="O445" s="34">
        <f ca="1" t="shared" si="124"/>
        <v>31186.26</v>
      </c>
      <c r="P445" s="34" t="s">
        <v>21</v>
      </c>
    </row>
    <row r="446" s="31" customFormat="1" ht="28" customHeight="1" spans="1:16">
      <c r="A446" s="34"/>
      <c r="B446" s="34"/>
      <c r="C446" s="38">
        <f>SUM(C3:C445)</f>
        <v>2788</v>
      </c>
      <c r="D446" s="38">
        <f>SUM(D3:D445)</f>
        <v>166</v>
      </c>
      <c r="E446" s="39"/>
      <c r="F446" s="39"/>
      <c r="G446" s="39"/>
      <c r="H446" s="39"/>
      <c r="I446" s="39"/>
      <c r="J446" s="39"/>
      <c r="K446" s="38">
        <f ca="1">SUM(K3:K445)</f>
        <v>8992902.39</v>
      </c>
      <c r="L446" s="38">
        <f ca="1">SUM(L3:L445)</f>
        <v>8992902.39</v>
      </c>
      <c r="M446" s="38">
        <f ca="1">SUM(M3:M445)</f>
        <v>291673.2</v>
      </c>
      <c r="N446" s="38">
        <f ca="1">SUM(N3:N445)</f>
        <v>291673.2</v>
      </c>
      <c r="O446" s="38">
        <f ca="1">SUM(O3:O445)</f>
        <v>9284575.59</v>
      </c>
      <c r="P446" s="34"/>
    </row>
  </sheetData>
  <mergeCells count="1">
    <mergeCell ref="A1:P1"/>
  </mergeCells>
  <pageMargins left="0.314583333333333" right="0.75" top="0.393055555555556" bottom="0.0784722222222222" header="0.5" footer="0.5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N2791"/>
  <sheetViews>
    <sheetView zoomScale="50" zoomScaleNormal="50" workbookViewId="0">
      <pane ySplit="2" topLeftCell="A3" activePane="bottomLeft" state="frozen"/>
      <selection/>
      <selection pane="bottomLeft" activeCell="S10" sqref="S10"/>
    </sheetView>
  </sheetViews>
  <sheetFormatPr defaultColWidth="9" defaultRowHeight="45" customHeight="1"/>
  <cols>
    <col min="1" max="1" width="7.375" style="13" customWidth="1"/>
    <col min="2" max="2" width="29.75" style="13" customWidth="1"/>
    <col min="3" max="3" width="33.5" style="13" customWidth="1"/>
    <col min="4" max="4" width="39" style="13" customWidth="1"/>
    <col min="5" max="5" width="28.25" style="13" customWidth="1"/>
    <col min="6" max="6" width="13.625" style="13" customWidth="1"/>
    <col min="7" max="7" width="16.75" style="13" customWidth="1"/>
    <col min="8" max="10" width="17.4916666666667" style="13" customWidth="1"/>
    <col min="11" max="11" width="17.5" style="13" customWidth="1"/>
    <col min="12" max="12" width="19.875" style="13" customWidth="1"/>
    <col min="13" max="13" width="17.25" style="13" customWidth="1"/>
    <col min="14" max="14" width="14.0583333333333" style="13" customWidth="1"/>
    <col min="15" max="16366" width="9" style="13"/>
    <col min="16367" max="16384" width="9" style="15"/>
  </cols>
  <sheetData>
    <row r="1" customHeight="1" spans="1:14">
      <c r="A1" s="16" t="s">
        <v>1729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customHeight="1" spans="1:14">
      <c r="A2" s="17" t="s">
        <v>1</v>
      </c>
      <c r="B2" s="17" t="s">
        <v>1730</v>
      </c>
      <c r="C2" s="17" t="s">
        <v>1731</v>
      </c>
      <c r="D2" s="17" t="s">
        <v>2</v>
      </c>
      <c r="E2" s="17" t="s">
        <v>1732</v>
      </c>
      <c r="F2" s="18" t="s">
        <v>1733</v>
      </c>
      <c r="G2" s="18" t="s">
        <v>1734</v>
      </c>
      <c r="H2" s="17" t="s">
        <v>1735</v>
      </c>
      <c r="I2" s="17" t="s">
        <v>1736</v>
      </c>
      <c r="J2" s="17" t="s">
        <v>1737</v>
      </c>
      <c r="K2" s="17" t="s">
        <v>1738</v>
      </c>
      <c r="L2" s="17" t="s">
        <v>11</v>
      </c>
      <c r="M2" s="17" t="s">
        <v>1739</v>
      </c>
      <c r="N2" s="17" t="s">
        <v>1740</v>
      </c>
    </row>
    <row r="3" customHeight="1" spans="1:14">
      <c r="A3" s="19">
        <f>ROW()-2</f>
        <v>1</v>
      </c>
      <c r="B3" s="19" t="s">
        <v>1741</v>
      </c>
      <c r="C3" s="19" t="s">
        <v>1742</v>
      </c>
      <c r="D3" s="20" t="s">
        <v>17</v>
      </c>
      <c r="E3" s="19" t="s">
        <v>1743</v>
      </c>
      <c r="F3" s="19">
        <v>4999</v>
      </c>
      <c r="G3" s="19">
        <v>4999</v>
      </c>
      <c r="H3" s="19">
        <v>2399.52</v>
      </c>
      <c r="I3" s="19">
        <v>1019.79</v>
      </c>
      <c r="J3" s="19">
        <v>0</v>
      </c>
      <c r="K3" s="19" t="s">
        <v>1744</v>
      </c>
      <c r="L3" s="19">
        <v>3419.31</v>
      </c>
      <c r="M3" s="19">
        <f>L3</f>
        <v>3419.31</v>
      </c>
      <c r="N3" s="19">
        <v>26</v>
      </c>
    </row>
    <row r="4" customHeight="1" spans="1:14">
      <c r="A4" s="19">
        <f t="shared" ref="A4:A13" si="0">ROW()-2</f>
        <v>2</v>
      </c>
      <c r="B4" s="19" t="s">
        <v>1745</v>
      </c>
      <c r="C4" s="19" t="s">
        <v>1746</v>
      </c>
      <c r="D4" s="20" t="s">
        <v>17</v>
      </c>
      <c r="E4" s="19" t="s">
        <v>1747</v>
      </c>
      <c r="F4" s="19">
        <v>4999</v>
      </c>
      <c r="G4" s="19">
        <v>4999</v>
      </c>
      <c r="H4" s="19">
        <v>2399.52</v>
      </c>
      <c r="I4" s="19">
        <v>1019.79</v>
      </c>
      <c r="J4" s="19">
        <v>0</v>
      </c>
      <c r="K4" s="19" t="s">
        <v>1744</v>
      </c>
      <c r="L4" s="19">
        <v>3419.31</v>
      </c>
      <c r="M4" s="19">
        <f t="shared" ref="M4:M67" si="1">L4</f>
        <v>3419.31</v>
      </c>
      <c r="N4" s="19">
        <v>4</v>
      </c>
    </row>
    <row r="5" customHeight="1" spans="1:14">
      <c r="A5" s="19">
        <f t="shared" si="0"/>
        <v>3</v>
      </c>
      <c r="B5" s="19" t="s">
        <v>1748</v>
      </c>
      <c r="C5" s="19" t="s">
        <v>1749</v>
      </c>
      <c r="D5" s="20" t="s">
        <v>22</v>
      </c>
      <c r="E5" s="19" t="s">
        <v>1750</v>
      </c>
      <c r="F5" s="19">
        <v>5000</v>
      </c>
      <c r="G5" s="19">
        <v>5000</v>
      </c>
      <c r="H5" s="19">
        <v>2400</v>
      </c>
      <c r="I5" s="19">
        <v>1020</v>
      </c>
      <c r="J5" s="19">
        <v>0</v>
      </c>
      <c r="K5" s="19" t="s">
        <v>1744</v>
      </c>
      <c r="L5" s="19">
        <v>3420</v>
      </c>
      <c r="M5" s="19">
        <f t="shared" si="1"/>
        <v>3420</v>
      </c>
      <c r="N5" s="19">
        <v>4</v>
      </c>
    </row>
    <row r="6" customHeight="1" spans="1:14">
      <c r="A6" s="19">
        <f t="shared" si="0"/>
        <v>4</v>
      </c>
      <c r="B6" s="19" t="s">
        <v>1751</v>
      </c>
      <c r="C6" s="19" t="s">
        <v>1752</v>
      </c>
      <c r="D6" s="20" t="s">
        <v>26</v>
      </c>
      <c r="E6" s="19" t="s">
        <v>1753</v>
      </c>
      <c r="F6" s="19" t="s">
        <v>1754</v>
      </c>
      <c r="G6" s="19" t="s">
        <v>1754</v>
      </c>
      <c r="H6" s="19">
        <v>2399.52</v>
      </c>
      <c r="I6" s="19">
        <v>1019.79</v>
      </c>
      <c r="J6" s="19">
        <v>0</v>
      </c>
      <c r="K6" s="19" t="s">
        <v>1744</v>
      </c>
      <c r="L6" s="19">
        <v>3419.31</v>
      </c>
      <c r="M6" s="19">
        <f t="shared" si="1"/>
        <v>3419.31</v>
      </c>
      <c r="N6" s="19">
        <v>24</v>
      </c>
    </row>
    <row r="7" customHeight="1" spans="1:14">
      <c r="A7" s="19">
        <f t="shared" si="0"/>
        <v>5</v>
      </c>
      <c r="B7" s="19" t="s">
        <v>1755</v>
      </c>
      <c r="C7" s="19" t="s">
        <v>1756</v>
      </c>
      <c r="D7" s="20" t="s">
        <v>26</v>
      </c>
      <c r="E7" s="19" t="s">
        <v>1757</v>
      </c>
      <c r="F7" s="19" t="s">
        <v>1754</v>
      </c>
      <c r="G7" s="19" t="s">
        <v>1754</v>
      </c>
      <c r="H7" s="19">
        <v>2399.52</v>
      </c>
      <c r="I7" s="19">
        <v>1019.79</v>
      </c>
      <c r="J7" s="19">
        <v>0</v>
      </c>
      <c r="K7" s="19" t="s">
        <v>1744</v>
      </c>
      <c r="L7" s="19">
        <v>3419.31</v>
      </c>
      <c r="M7" s="19">
        <f t="shared" si="1"/>
        <v>3419.31</v>
      </c>
      <c r="N7" s="19">
        <v>13</v>
      </c>
    </row>
    <row r="8" customHeight="1" spans="1:14">
      <c r="A8" s="19">
        <f t="shared" si="0"/>
        <v>6</v>
      </c>
      <c r="B8" s="19" t="s">
        <v>1758</v>
      </c>
      <c r="C8" s="19" t="s">
        <v>1759</v>
      </c>
      <c r="D8" s="20" t="s">
        <v>26</v>
      </c>
      <c r="E8" s="19" t="s">
        <v>1760</v>
      </c>
      <c r="F8" s="19" t="s">
        <v>1754</v>
      </c>
      <c r="G8" s="19" t="s">
        <v>1754</v>
      </c>
      <c r="H8" s="19">
        <v>2399.52</v>
      </c>
      <c r="I8" s="19">
        <v>1019.79</v>
      </c>
      <c r="J8" s="19">
        <v>0</v>
      </c>
      <c r="K8" s="19" t="s">
        <v>1744</v>
      </c>
      <c r="L8" s="19">
        <v>3419.31</v>
      </c>
      <c r="M8" s="19">
        <f t="shared" si="1"/>
        <v>3419.31</v>
      </c>
      <c r="N8" s="19">
        <v>16</v>
      </c>
    </row>
    <row r="9" customHeight="1" spans="1:14">
      <c r="A9" s="19">
        <f t="shared" si="0"/>
        <v>7</v>
      </c>
      <c r="B9" s="19" t="s">
        <v>1761</v>
      </c>
      <c r="C9" s="19" t="s">
        <v>1762</v>
      </c>
      <c r="D9" s="20" t="s">
        <v>26</v>
      </c>
      <c r="E9" s="19" t="s">
        <v>1763</v>
      </c>
      <c r="F9" s="19" t="s">
        <v>1754</v>
      </c>
      <c r="G9" s="19" t="s">
        <v>1754</v>
      </c>
      <c r="H9" s="19">
        <v>2399.52</v>
      </c>
      <c r="I9" s="19">
        <v>1019.79</v>
      </c>
      <c r="J9" s="19">
        <v>0</v>
      </c>
      <c r="K9" s="19" t="s">
        <v>1744</v>
      </c>
      <c r="L9" s="19">
        <v>3419.31</v>
      </c>
      <c r="M9" s="19">
        <f t="shared" si="1"/>
        <v>3419.31</v>
      </c>
      <c r="N9" s="19">
        <v>15</v>
      </c>
    </row>
    <row r="10" customHeight="1" spans="1:14">
      <c r="A10" s="19">
        <f t="shared" si="0"/>
        <v>8</v>
      </c>
      <c r="B10" s="19" t="s">
        <v>1764</v>
      </c>
      <c r="C10" s="19" t="s">
        <v>1765</v>
      </c>
      <c r="D10" s="20" t="s">
        <v>26</v>
      </c>
      <c r="E10" s="19" t="s">
        <v>1766</v>
      </c>
      <c r="F10" s="19" t="s">
        <v>1754</v>
      </c>
      <c r="G10" s="19" t="s">
        <v>1754</v>
      </c>
      <c r="H10" s="19">
        <v>2399.52</v>
      </c>
      <c r="I10" s="19">
        <v>1019.79</v>
      </c>
      <c r="J10" s="19">
        <v>0</v>
      </c>
      <c r="K10" s="19" t="s">
        <v>1744</v>
      </c>
      <c r="L10" s="19">
        <v>3419.31</v>
      </c>
      <c r="M10" s="19">
        <f t="shared" si="1"/>
        <v>3419.31</v>
      </c>
      <c r="N10" s="19">
        <v>14</v>
      </c>
    </row>
    <row r="11" customHeight="1" spans="1:14">
      <c r="A11" s="19">
        <f t="shared" si="0"/>
        <v>9</v>
      </c>
      <c r="B11" s="19" t="s">
        <v>1767</v>
      </c>
      <c r="C11" s="19" t="s">
        <v>1768</v>
      </c>
      <c r="D11" s="20" t="s">
        <v>26</v>
      </c>
      <c r="E11" s="19" t="s">
        <v>1769</v>
      </c>
      <c r="F11" s="19" t="s">
        <v>1754</v>
      </c>
      <c r="G11" s="19" t="s">
        <v>1754</v>
      </c>
      <c r="H11" s="19">
        <v>2399.52</v>
      </c>
      <c r="I11" s="19">
        <v>1019.79</v>
      </c>
      <c r="J11" s="19">
        <v>0</v>
      </c>
      <c r="K11" s="19" t="s">
        <v>1744</v>
      </c>
      <c r="L11" s="19">
        <v>3419.31</v>
      </c>
      <c r="M11" s="19">
        <f t="shared" si="1"/>
        <v>3419.31</v>
      </c>
      <c r="N11" s="19">
        <v>16</v>
      </c>
    </row>
    <row r="12" customHeight="1" spans="1:14">
      <c r="A12" s="19">
        <f t="shared" si="0"/>
        <v>10</v>
      </c>
      <c r="B12" s="19" t="s">
        <v>1770</v>
      </c>
      <c r="C12" s="19" t="s">
        <v>1771</v>
      </c>
      <c r="D12" s="20" t="s">
        <v>26</v>
      </c>
      <c r="E12" s="19" t="s">
        <v>1772</v>
      </c>
      <c r="F12" s="19" t="s">
        <v>1754</v>
      </c>
      <c r="G12" s="19" t="s">
        <v>1754</v>
      </c>
      <c r="H12" s="19">
        <v>2399.52</v>
      </c>
      <c r="I12" s="19">
        <v>1019.79</v>
      </c>
      <c r="J12" s="19">
        <v>0</v>
      </c>
      <c r="K12" s="19" t="s">
        <v>1744</v>
      </c>
      <c r="L12" s="19">
        <v>3419.31</v>
      </c>
      <c r="M12" s="19">
        <f t="shared" si="1"/>
        <v>3419.31</v>
      </c>
      <c r="N12" s="19">
        <v>8</v>
      </c>
    </row>
    <row r="13" customHeight="1" spans="1:14">
      <c r="A13" s="19">
        <f t="shared" si="0"/>
        <v>11</v>
      </c>
      <c r="B13" s="19" t="s">
        <v>1773</v>
      </c>
      <c r="C13" s="19" t="s">
        <v>1774</v>
      </c>
      <c r="D13" s="20" t="s">
        <v>26</v>
      </c>
      <c r="E13" s="19" t="s">
        <v>1775</v>
      </c>
      <c r="F13" s="19" t="s">
        <v>1754</v>
      </c>
      <c r="G13" s="19" t="s">
        <v>1754</v>
      </c>
      <c r="H13" s="19">
        <v>2399.52</v>
      </c>
      <c r="I13" s="19">
        <v>1019.79</v>
      </c>
      <c r="J13" s="19">
        <v>0</v>
      </c>
      <c r="K13" s="19" t="s">
        <v>1744</v>
      </c>
      <c r="L13" s="19">
        <v>3419.31</v>
      </c>
      <c r="M13" s="19">
        <f t="shared" si="1"/>
        <v>3419.31</v>
      </c>
      <c r="N13" s="19">
        <v>8</v>
      </c>
    </row>
    <row r="14" customHeight="1" spans="1:14">
      <c r="A14" s="19">
        <f t="shared" ref="A14:A23" si="2">ROW()-2</f>
        <v>12</v>
      </c>
      <c r="B14" s="19" t="s">
        <v>1776</v>
      </c>
      <c r="C14" s="19" t="s">
        <v>1777</v>
      </c>
      <c r="D14" s="20" t="s">
        <v>26</v>
      </c>
      <c r="E14" s="19" t="s">
        <v>1778</v>
      </c>
      <c r="F14" s="19" t="s">
        <v>1754</v>
      </c>
      <c r="G14" s="19" t="s">
        <v>1754</v>
      </c>
      <c r="H14" s="19">
        <v>2399.52</v>
      </c>
      <c r="I14" s="19">
        <v>1019.79</v>
      </c>
      <c r="J14" s="19">
        <v>0</v>
      </c>
      <c r="K14" s="19" t="s">
        <v>1744</v>
      </c>
      <c r="L14" s="19">
        <v>3419.31</v>
      </c>
      <c r="M14" s="19">
        <f t="shared" si="1"/>
        <v>3419.31</v>
      </c>
      <c r="N14" s="19">
        <v>8</v>
      </c>
    </row>
    <row r="15" customHeight="1" spans="1:14">
      <c r="A15" s="19">
        <f t="shared" si="2"/>
        <v>13</v>
      </c>
      <c r="B15" s="19" t="s">
        <v>1779</v>
      </c>
      <c r="C15" s="19" t="s">
        <v>1756</v>
      </c>
      <c r="D15" s="20" t="s">
        <v>26</v>
      </c>
      <c r="E15" s="19" t="s">
        <v>1780</v>
      </c>
      <c r="F15" s="19" t="s">
        <v>1754</v>
      </c>
      <c r="G15" s="19" t="s">
        <v>1754</v>
      </c>
      <c r="H15" s="19">
        <v>2399.52</v>
      </c>
      <c r="I15" s="19">
        <v>1019.79</v>
      </c>
      <c r="J15" s="19">
        <v>0</v>
      </c>
      <c r="K15" s="19" t="s">
        <v>1744</v>
      </c>
      <c r="L15" s="19">
        <v>3419.31</v>
      </c>
      <c r="M15" s="19">
        <f t="shared" si="1"/>
        <v>3419.31</v>
      </c>
      <c r="N15" s="19">
        <v>14</v>
      </c>
    </row>
    <row r="16" customHeight="1" spans="1:14">
      <c r="A16" s="19">
        <f t="shared" si="2"/>
        <v>14</v>
      </c>
      <c r="B16" s="19" t="s">
        <v>1781</v>
      </c>
      <c r="C16" s="19" t="s">
        <v>1782</v>
      </c>
      <c r="D16" s="20" t="s">
        <v>26</v>
      </c>
      <c r="E16" s="19" t="s">
        <v>1783</v>
      </c>
      <c r="F16" s="19" t="s">
        <v>1754</v>
      </c>
      <c r="G16" s="19" t="s">
        <v>1754</v>
      </c>
      <c r="H16" s="19">
        <v>2399.52</v>
      </c>
      <c r="I16" s="19">
        <v>1019.79</v>
      </c>
      <c r="J16" s="19">
        <v>0</v>
      </c>
      <c r="K16" s="19" t="s">
        <v>1744</v>
      </c>
      <c r="L16" s="19">
        <v>3419.31</v>
      </c>
      <c r="M16" s="19">
        <f t="shared" si="1"/>
        <v>3419.31</v>
      </c>
      <c r="N16" s="19">
        <v>7</v>
      </c>
    </row>
    <row r="17" customHeight="1" spans="1:14">
      <c r="A17" s="19">
        <f t="shared" si="2"/>
        <v>15</v>
      </c>
      <c r="B17" s="19" t="s">
        <v>1784</v>
      </c>
      <c r="C17" s="19" t="s">
        <v>1785</v>
      </c>
      <c r="D17" s="20" t="s">
        <v>26</v>
      </c>
      <c r="E17" s="19" t="s">
        <v>1786</v>
      </c>
      <c r="F17" s="19" t="s">
        <v>1754</v>
      </c>
      <c r="G17" s="19" t="s">
        <v>1754</v>
      </c>
      <c r="H17" s="19">
        <v>2399.52</v>
      </c>
      <c r="I17" s="19">
        <v>1019.79</v>
      </c>
      <c r="J17" s="19">
        <v>0</v>
      </c>
      <c r="K17" s="19" t="s">
        <v>1744</v>
      </c>
      <c r="L17" s="19">
        <v>3419.31</v>
      </c>
      <c r="M17" s="19">
        <f t="shared" si="1"/>
        <v>3419.31</v>
      </c>
      <c r="N17" s="19">
        <v>7</v>
      </c>
    </row>
    <row r="18" customHeight="1" spans="1:14">
      <c r="A18" s="19">
        <f t="shared" si="2"/>
        <v>16</v>
      </c>
      <c r="B18" s="19" t="s">
        <v>1787</v>
      </c>
      <c r="C18" s="19" t="s">
        <v>1788</v>
      </c>
      <c r="D18" s="20" t="s">
        <v>26</v>
      </c>
      <c r="E18" s="19" t="s">
        <v>1789</v>
      </c>
      <c r="F18" s="19" t="s">
        <v>1754</v>
      </c>
      <c r="G18" s="19" t="s">
        <v>1754</v>
      </c>
      <c r="H18" s="19">
        <v>2399.52</v>
      </c>
      <c r="I18" s="19">
        <v>1019.79</v>
      </c>
      <c r="J18" s="19">
        <v>0</v>
      </c>
      <c r="K18" s="19" t="s">
        <v>1744</v>
      </c>
      <c r="L18" s="19">
        <v>3419.31</v>
      </c>
      <c r="M18" s="19">
        <f t="shared" si="1"/>
        <v>3419.31</v>
      </c>
      <c r="N18" s="19">
        <v>7</v>
      </c>
    </row>
    <row r="19" customHeight="1" spans="1:14">
      <c r="A19" s="19">
        <f t="shared" si="2"/>
        <v>17</v>
      </c>
      <c r="B19" s="19" t="s">
        <v>1790</v>
      </c>
      <c r="C19" s="19" t="s">
        <v>1791</v>
      </c>
      <c r="D19" s="20" t="s">
        <v>26</v>
      </c>
      <c r="E19" s="19" t="s">
        <v>1792</v>
      </c>
      <c r="F19" s="19" t="s">
        <v>1754</v>
      </c>
      <c r="G19" s="19" t="s">
        <v>1754</v>
      </c>
      <c r="H19" s="19">
        <v>2399.52</v>
      </c>
      <c r="I19" s="19">
        <v>1019.79</v>
      </c>
      <c r="J19" s="19">
        <v>0</v>
      </c>
      <c r="K19" s="19" t="s">
        <v>1744</v>
      </c>
      <c r="L19" s="19">
        <v>3419.31</v>
      </c>
      <c r="M19" s="19">
        <f t="shared" si="1"/>
        <v>3419.31</v>
      </c>
      <c r="N19" s="19">
        <v>5</v>
      </c>
    </row>
    <row r="20" customHeight="1" spans="1:14">
      <c r="A20" s="19">
        <f t="shared" si="2"/>
        <v>18</v>
      </c>
      <c r="B20" s="19" t="s">
        <v>1793</v>
      </c>
      <c r="C20" s="19" t="s">
        <v>1794</v>
      </c>
      <c r="D20" s="20" t="s">
        <v>26</v>
      </c>
      <c r="E20" s="19" t="s">
        <v>1795</v>
      </c>
      <c r="F20" s="19" t="s">
        <v>1754</v>
      </c>
      <c r="G20" s="19" t="s">
        <v>1754</v>
      </c>
      <c r="H20" s="19">
        <v>2399.52</v>
      </c>
      <c r="I20" s="19">
        <v>1019.79</v>
      </c>
      <c r="J20" s="19">
        <v>0</v>
      </c>
      <c r="K20" s="19" t="s">
        <v>1744</v>
      </c>
      <c r="L20" s="19">
        <v>3419.31</v>
      </c>
      <c r="M20" s="19">
        <f t="shared" si="1"/>
        <v>3419.31</v>
      </c>
      <c r="N20" s="19">
        <v>5</v>
      </c>
    </row>
    <row r="21" customHeight="1" spans="1:14">
      <c r="A21" s="19">
        <f t="shared" si="2"/>
        <v>19</v>
      </c>
      <c r="B21" s="19" t="s">
        <v>1796</v>
      </c>
      <c r="C21" s="19" t="s">
        <v>1797</v>
      </c>
      <c r="D21" s="20" t="s">
        <v>26</v>
      </c>
      <c r="E21" s="19" t="s">
        <v>1798</v>
      </c>
      <c r="F21" s="19" t="s">
        <v>1754</v>
      </c>
      <c r="G21" s="19" t="s">
        <v>1754</v>
      </c>
      <c r="H21" s="19">
        <v>2399.52</v>
      </c>
      <c r="I21" s="19">
        <v>1019.79</v>
      </c>
      <c r="J21" s="19">
        <v>0</v>
      </c>
      <c r="K21" s="19" t="s">
        <v>1744</v>
      </c>
      <c r="L21" s="19">
        <v>3419.31</v>
      </c>
      <c r="M21" s="19">
        <f t="shared" si="1"/>
        <v>3419.31</v>
      </c>
      <c r="N21" s="19">
        <v>4</v>
      </c>
    </row>
    <row r="22" customHeight="1" spans="1:14">
      <c r="A22" s="19">
        <f t="shared" si="2"/>
        <v>20</v>
      </c>
      <c r="B22" s="19" t="s">
        <v>1799</v>
      </c>
      <c r="C22" s="19" t="s">
        <v>1800</v>
      </c>
      <c r="D22" s="20" t="s">
        <v>26</v>
      </c>
      <c r="E22" s="19" t="s">
        <v>1801</v>
      </c>
      <c r="F22" s="19" t="s">
        <v>1754</v>
      </c>
      <c r="G22" s="19" t="s">
        <v>1754</v>
      </c>
      <c r="H22" s="19">
        <v>2399.52</v>
      </c>
      <c r="I22" s="19">
        <v>1019.79</v>
      </c>
      <c r="J22" s="19">
        <v>0</v>
      </c>
      <c r="K22" s="19" t="s">
        <v>1744</v>
      </c>
      <c r="L22" s="19">
        <v>3419.31</v>
      </c>
      <c r="M22" s="19">
        <f t="shared" si="1"/>
        <v>3419.31</v>
      </c>
      <c r="N22" s="19">
        <v>4</v>
      </c>
    </row>
    <row r="23" customHeight="1" spans="1:14">
      <c r="A23" s="19">
        <f t="shared" si="2"/>
        <v>21</v>
      </c>
      <c r="B23" s="19" t="s">
        <v>1802</v>
      </c>
      <c r="C23" s="19" t="s">
        <v>1803</v>
      </c>
      <c r="D23" s="20" t="s">
        <v>30</v>
      </c>
      <c r="E23" s="19" t="s">
        <v>1804</v>
      </c>
      <c r="F23" s="19">
        <v>8000</v>
      </c>
      <c r="G23" s="19">
        <v>8000</v>
      </c>
      <c r="H23" s="19">
        <v>3840</v>
      </c>
      <c r="I23" s="19">
        <v>1632</v>
      </c>
      <c r="J23" s="19">
        <v>0</v>
      </c>
      <c r="K23" s="19" t="s">
        <v>1744</v>
      </c>
      <c r="L23" s="19">
        <v>5472</v>
      </c>
      <c r="M23" s="19">
        <f t="shared" si="1"/>
        <v>5472</v>
      </c>
      <c r="N23" s="19">
        <v>27</v>
      </c>
    </row>
    <row r="24" customHeight="1" spans="1:14">
      <c r="A24" s="19">
        <f t="shared" ref="A24:A33" si="3">ROW()-2</f>
        <v>22</v>
      </c>
      <c r="B24" s="19" t="s">
        <v>1805</v>
      </c>
      <c r="C24" s="19" t="s">
        <v>1806</v>
      </c>
      <c r="D24" s="20" t="s">
        <v>30</v>
      </c>
      <c r="E24" s="19" t="s">
        <v>1807</v>
      </c>
      <c r="F24" s="19">
        <v>4999</v>
      </c>
      <c r="G24" s="19">
        <v>4999</v>
      </c>
      <c r="H24" s="19">
        <v>2399.52</v>
      </c>
      <c r="I24" s="19">
        <v>1019.79</v>
      </c>
      <c r="J24" s="19">
        <v>0</v>
      </c>
      <c r="K24" s="19" t="s">
        <v>1744</v>
      </c>
      <c r="L24" s="19">
        <v>3419.31</v>
      </c>
      <c r="M24" s="19">
        <f t="shared" si="1"/>
        <v>3419.31</v>
      </c>
      <c r="N24" s="19">
        <v>20</v>
      </c>
    </row>
    <row r="25" customHeight="1" spans="1:14">
      <c r="A25" s="19">
        <f t="shared" si="3"/>
        <v>23</v>
      </c>
      <c r="B25" s="19" t="s">
        <v>1808</v>
      </c>
      <c r="C25" s="19" t="s">
        <v>1809</v>
      </c>
      <c r="D25" s="20" t="s">
        <v>34</v>
      </c>
      <c r="E25" s="19" t="s">
        <v>1810</v>
      </c>
      <c r="F25" s="19">
        <v>4999</v>
      </c>
      <c r="G25" s="19">
        <v>4999</v>
      </c>
      <c r="H25" s="19">
        <v>2399.52</v>
      </c>
      <c r="I25" s="19">
        <v>1019.79</v>
      </c>
      <c r="J25" s="19">
        <v>0</v>
      </c>
      <c r="K25" s="19" t="s">
        <v>1744</v>
      </c>
      <c r="L25" s="19">
        <v>3419.31</v>
      </c>
      <c r="M25" s="19">
        <f t="shared" si="1"/>
        <v>3419.31</v>
      </c>
      <c r="N25" s="19">
        <v>14</v>
      </c>
    </row>
    <row r="26" customHeight="1" spans="1:14">
      <c r="A26" s="19">
        <f t="shared" si="3"/>
        <v>24</v>
      </c>
      <c r="B26" s="19" t="s">
        <v>1811</v>
      </c>
      <c r="C26" s="19" t="s">
        <v>1812</v>
      </c>
      <c r="D26" s="20" t="s">
        <v>38</v>
      </c>
      <c r="E26" s="19" t="s">
        <v>1813</v>
      </c>
      <c r="F26" s="19">
        <v>4999</v>
      </c>
      <c r="G26" s="19">
        <v>4999</v>
      </c>
      <c r="H26" s="19">
        <v>2399.52</v>
      </c>
      <c r="I26" s="19">
        <v>1019.79</v>
      </c>
      <c r="J26" s="19">
        <v>0</v>
      </c>
      <c r="K26" s="19" t="s">
        <v>1744</v>
      </c>
      <c r="L26" s="19">
        <v>3419.31</v>
      </c>
      <c r="M26" s="19">
        <f t="shared" si="1"/>
        <v>3419.31</v>
      </c>
      <c r="N26" s="19">
        <v>14</v>
      </c>
    </row>
    <row r="27" customHeight="1" spans="1:14">
      <c r="A27" s="19">
        <f t="shared" si="3"/>
        <v>25</v>
      </c>
      <c r="B27" s="19" t="s">
        <v>1814</v>
      </c>
      <c r="C27" s="19" t="s">
        <v>1815</v>
      </c>
      <c r="D27" s="20" t="s">
        <v>38</v>
      </c>
      <c r="E27" s="19" t="s">
        <v>1816</v>
      </c>
      <c r="F27" s="19">
        <v>4999</v>
      </c>
      <c r="G27" s="19">
        <v>4999</v>
      </c>
      <c r="H27" s="19">
        <v>2399.52</v>
      </c>
      <c r="I27" s="19">
        <v>1019.79</v>
      </c>
      <c r="J27" s="19">
        <v>0</v>
      </c>
      <c r="K27" s="19" t="s">
        <v>1744</v>
      </c>
      <c r="L27" s="19">
        <v>3419.31</v>
      </c>
      <c r="M27" s="19">
        <f t="shared" si="1"/>
        <v>3419.31</v>
      </c>
      <c r="N27" s="19">
        <v>4</v>
      </c>
    </row>
    <row r="28" customHeight="1" spans="1:14">
      <c r="A28" s="19">
        <f t="shared" si="3"/>
        <v>26</v>
      </c>
      <c r="B28" s="19" t="s">
        <v>1817</v>
      </c>
      <c r="C28" s="19" t="s">
        <v>1818</v>
      </c>
      <c r="D28" s="20" t="s">
        <v>38</v>
      </c>
      <c r="E28" s="19" t="s">
        <v>1819</v>
      </c>
      <c r="F28" s="19">
        <v>4999</v>
      </c>
      <c r="G28" s="19">
        <v>4999</v>
      </c>
      <c r="H28" s="19">
        <v>2399.52</v>
      </c>
      <c r="I28" s="19">
        <v>1019.79</v>
      </c>
      <c r="J28" s="19">
        <v>0</v>
      </c>
      <c r="K28" s="19" t="s">
        <v>1744</v>
      </c>
      <c r="L28" s="19">
        <v>3419.31</v>
      </c>
      <c r="M28" s="19">
        <f t="shared" si="1"/>
        <v>3419.31</v>
      </c>
      <c r="N28" s="19">
        <v>4</v>
      </c>
    </row>
    <row r="29" customHeight="1" spans="1:14">
      <c r="A29" s="19">
        <f t="shared" si="3"/>
        <v>27</v>
      </c>
      <c r="B29" s="19" t="s">
        <v>1820</v>
      </c>
      <c r="C29" s="19" t="s">
        <v>1821</v>
      </c>
      <c r="D29" s="20" t="s">
        <v>38</v>
      </c>
      <c r="E29" s="19" t="s">
        <v>1822</v>
      </c>
      <c r="F29" s="19">
        <v>4999</v>
      </c>
      <c r="G29" s="19">
        <v>4999</v>
      </c>
      <c r="H29" s="19">
        <v>2399.52</v>
      </c>
      <c r="I29" s="19">
        <v>1019.79</v>
      </c>
      <c r="J29" s="19">
        <v>0</v>
      </c>
      <c r="K29" s="19" t="s">
        <v>1744</v>
      </c>
      <c r="L29" s="19">
        <v>3419.31</v>
      </c>
      <c r="M29" s="19">
        <f t="shared" si="1"/>
        <v>3419.31</v>
      </c>
      <c r="N29" s="19">
        <v>4</v>
      </c>
    </row>
    <row r="30" customHeight="1" spans="1:14">
      <c r="A30" s="19">
        <f t="shared" si="3"/>
        <v>28</v>
      </c>
      <c r="B30" s="19" t="s">
        <v>1823</v>
      </c>
      <c r="C30" s="19" t="s">
        <v>1824</v>
      </c>
      <c r="D30" s="20" t="s">
        <v>42</v>
      </c>
      <c r="E30" s="19" t="s">
        <v>1825</v>
      </c>
      <c r="F30" s="19">
        <v>5600</v>
      </c>
      <c r="G30" s="19">
        <v>5600</v>
      </c>
      <c r="H30" s="19">
        <v>2688</v>
      </c>
      <c r="I30" s="19">
        <v>1142.4</v>
      </c>
      <c r="J30" s="19">
        <v>0</v>
      </c>
      <c r="K30" s="19" t="s">
        <v>1744</v>
      </c>
      <c r="L30" s="19">
        <v>3830.4</v>
      </c>
      <c r="M30" s="19">
        <f t="shared" si="1"/>
        <v>3830.4</v>
      </c>
      <c r="N30" s="19">
        <v>27</v>
      </c>
    </row>
    <row r="31" customHeight="1" spans="1:14">
      <c r="A31" s="19">
        <f t="shared" si="3"/>
        <v>29</v>
      </c>
      <c r="B31" s="19" t="s">
        <v>1826</v>
      </c>
      <c r="C31" s="19" t="s">
        <v>1827</v>
      </c>
      <c r="D31" s="20" t="s">
        <v>42</v>
      </c>
      <c r="E31" s="19" t="s">
        <v>1828</v>
      </c>
      <c r="F31" s="19">
        <v>4999</v>
      </c>
      <c r="G31" s="19">
        <v>4999</v>
      </c>
      <c r="H31" s="19">
        <v>2399.52</v>
      </c>
      <c r="I31" s="19">
        <v>1019.79</v>
      </c>
      <c r="J31" s="19">
        <v>0</v>
      </c>
      <c r="K31" s="19" t="s">
        <v>1744</v>
      </c>
      <c r="L31" s="19">
        <v>3419.31</v>
      </c>
      <c r="M31" s="19">
        <f t="shared" si="1"/>
        <v>3419.31</v>
      </c>
      <c r="N31" s="19">
        <v>27</v>
      </c>
    </row>
    <row r="32" customHeight="1" spans="1:14">
      <c r="A32" s="19">
        <f t="shared" si="3"/>
        <v>30</v>
      </c>
      <c r="B32" s="19" t="s">
        <v>1829</v>
      </c>
      <c r="C32" s="19" t="s">
        <v>1830</v>
      </c>
      <c r="D32" s="20" t="s">
        <v>46</v>
      </c>
      <c r="E32" s="19" t="s">
        <v>1831</v>
      </c>
      <c r="F32" s="19">
        <v>5000</v>
      </c>
      <c r="G32" s="19">
        <v>5000</v>
      </c>
      <c r="H32" s="19">
        <v>2400</v>
      </c>
      <c r="I32" s="19">
        <v>1020</v>
      </c>
      <c r="J32" s="19">
        <v>0</v>
      </c>
      <c r="K32" s="19" t="s">
        <v>1744</v>
      </c>
      <c r="L32" s="19">
        <v>3420</v>
      </c>
      <c r="M32" s="19">
        <f t="shared" si="1"/>
        <v>3420</v>
      </c>
      <c r="N32" s="19">
        <v>1</v>
      </c>
    </row>
    <row r="33" customHeight="1" spans="1:14">
      <c r="A33" s="19">
        <f t="shared" si="3"/>
        <v>31</v>
      </c>
      <c r="B33" s="19" t="s">
        <v>1832</v>
      </c>
      <c r="C33" s="19" t="s">
        <v>1833</v>
      </c>
      <c r="D33" s="20" t="s">
        <v>50</v>
      </c>
      <c r="E33" s="19" t="s">
        <v>1834</v>
      </c>
      <c r="F33" s="19">
        <v>4999</v>
      </c>
      <c r="G33" s="19">
        <v>4999</v>
      </c>
      <c r="H33" s="19">
        <v>2399.52</v>
      </c>
      <c r="I33" s="19">
        <v>1019.79</v>
      </c>
      <c r="J33" s="19">
        <v>0</v>
      </c>
      <c r="K33" s="19" t="s">
        <v>1744</v>
      </c>
      <c r="L33" s="19">
        <v>3419.31</v>
      </c>
      <c r="M33" s="19">
        <f t="shared" si="1"/>
        <v>3419.31</v>
      </c>
      <c r="N33" s="19">
        <v>15</v>
      </c>
    </row>
    <row r="34" customHeight="1" spans="1:14">
      <c r="A34" s="19">
        <f t="shared" ref="A34:A43" si="4">ROW()-2</f>
        <v>32</v>
      </c>
      <c r="B34" s="19" t="s">
        <v>1835</v>
      </c>
      <c r="C34" s="19" t="s">
        <v>1836</v>
      </c>
      <c r="D34" s="20" t="s">
        <v>54</v>
      </c>
      <c r="E34" s="19" t="s">
        <v>1837</v>
      </c>
      <c r="F34" s="19">
        <v>4999</v>
      </c>
      <c r="G34" s="19">
        <v>4999</v>
      </c>
      <c r="H34" s="19">
        <v>2399.52</v>
      </c>
      <c r="I34" s="19">
        <v>1019.79</v>
      </c>
      <c r="J34" s="19">
        <v>0</v>
      </c>
      <c r="K34" s="19" t="s">
        <v>1744</v>
      </c>
      <c r="L34" s="19">
        <v>3419.31</v>
      </c>
      <c r="M34" s="19">
        <f t="shared" si="1"/>
        <v>3419.31</v>
      </c>
      <c r="N34" s="19">
        <v>24</v>
      </c>
    </row>
    <row r="35" customHeight="1" spans="1:14">
      <c r="A35" s="19">
        <f t="shared" si="4"/>
        <v>33</v>
      </c>
      <c r="B35" s="19" t="s">
        <v>1838</v>
      </c>
      <c r="C35" s="19" t="s">
        <v>1839</v>
      </c>
      <c r="D35" s="20" t="s">
        <v>54</v>
      </c>
      <c r="E35" s="19" t="s">
        <v>1840</v>
      </c>
      <c r="F35" s="19">
        <v>4999</v>
      </c>
      <c r="G35" s="19">
        <v>4999</v>
      </c>
      <c r="H35" s="19">
        <v>2399.52</v>
      </c>
      <c r="I35" s="19">
        <v>1019.79</v>
      </c>
      <c r="J35" s="19">
        <v>0</v>
      </c>
      <c r="K35" s="19" t="s">
        <v>1744</v>
      </c>
      <c r="L35" s="19">
        <v>3419.31</v>
      </c>
      <c r="M35" s="19">
        <f t="shared" si="1"/>
        <v>3419.31</v>
      </c>
      <c r="N35" s="19">
        <v>14</v>
      </c>
    </row>
    <row r="36" customHeight="1" spans="1:14">
      <c r="A36" s="19">
        <f t="shared" si="4"/>
        <v>34</v>
      </c>
      <c r="B36" s="19" t="s">
        <v>1841</v>
      </c>
      <c r="C36" s="19" t="s">
        <v>1842</v>
      </c>
      <c r="D36" s="20" t="s">
        <v>54</v>
      </c>
      <c r="E36" s="19" t="s">
        <v>1843</v>
      </c>
      <c r="F36" s="19">
        <v>4999</v>
      </c>
      <c r="G36" s="19">
        <v>4999</v>
      </c>
      <c r="H36" s="19">
        <v>2399.52</v>
      </c>
      <c r="I36" s="19">
        <v>1019.79</v>
      </c>
      <c r="J36" s="19">
        <v>0</v>
      </c>
      <c r="K36" s="19" t="s">
        <v>1744</v>
      </c>
      <c r="L36" s="19">
        <v>3419.31</v>
      </c>
      <c r="M36" s="19">
        <f t="shared" si="1"/>
        <v>3419.31</v>
      </c>
      <c r="N36" s="19">
        <v>4</v>
      </c>
    </row>
    <row r="37" customHeight="1" spans="1:14">
      <c r="A37" s="19">
        <f t="shared" si="4"/>
        <v>35</v>
      </c>
      <c r="B37" s="19" t="s">
        <v>1844</v>
      </c>
      <c r="C37" s="19" t="s">
        <v>1845</v>
      </c>
      <c r="D37" s="20" t="s">
        <v>58</v>
      </c>
      <c r="E37" s="19" t="s">
        <v>1846</v>
      </c>
      <c r="F37" s="19">
        <v>4999</v>
      </c>
      <c r="G37" s="19">
        <v>4999</v>
      </c>
      <c r="H37" s="19">
        <v>2399.52</v>
      </c>
      <c r="I37" s="19">
        <v>1019.79</v>
      </c>
      <c r="J37" s="19">
        <v>0</v>
      </c>
      <c r="K37" s="19" t="s">
        <v>1744</v>
      </c>
      <c r="L37" s="19">
        <v>3419.31</v>
      </c>
      <c r="M37" s="19">
        <f t="shared" si="1"/>
        <v>3419.31</v>
      </c>
      <c r="N37" s="19">
        <v>10</v>
      </c>
    </row>
    <row r="38" customHeight="1" spans="1:14">
      <c r="A38" s="19">
        <f t="shared" si="4"/>
        <v>36</v>
      </c>
      <c r="B38" s="19" t="s">
        <v>1847</v>
      </c>
      <c r="C38" s="19" t="s">
        <v>1848</v>
      </c>
      <c r="D38" s="20" t="s">
        <v>58</v>
      </c>
      <c r="E38" s="19" t="s">
        <v>1849</v>
      </c>
      <c r="F38" s="19">
        <v>4999</v>
      </c>
      <c r="G38" s="19">
        <v>4999</v>
      </c>
      <c r="H38" s="19">
        <v>2399.52</v>
      </c>
      <c r="I38" s="19">
        <v>1019.79</v>
      </c>
      <c r="J38" s="19">
        <v>0</v>
      </c>
      <c r="K38" s="19" t="s">
        <v>1744</v>
      </c>
      <c r="L38" s="19">
        <v>3419.31</v>
      </c>
      <c r="M38" s="19">
        <f t="shared" si="1"/>
        <v>3419.31</v>
      </c>
      <c r="N38" s="19">
        <v>16</v>
      </c>
    </row>
    <row r="39" customHeight="1" spans="1:14">
      <c r="A39" s="19">
        <f t="shared" si="4"/>
        <v>37</v>
      </c>
      <c r="B39" s="19" t="s">
        <v>1850</v>
      </c>
      <c r="C39" s="19" t="s">
        <v>1851</v>
      </c>
      <c r="D39" s="20" t="s">
        <v>62</v>
      </c>
      <c r="E39" s="19" t="s">
        <v>1852</v>
      </c>
      <c r="F39" s="19">
        <v>4999</v>
      </c>
      <c r="G39" s="19">
        <v>4999</v>
      </c>
      <c r="H39" s="19">
        <v>2399.52</v>
      </c>
      <c r="I39" s="19">
        <v>1019.79</v>
      </c>
      <c r="J39" s="19">
        <v>0</v>
      </c>
      <c r="K39" s="19" t="s">
        <v>1744</v>
      </c>
      <c r="L39" s="19">
        <v>3419.31</v>
      </c>
      <c r="M39" s="19">
        <f t="shared" si="1"/>
        <v>3419.31</v>
      </c>
      <c r="N39" s="19">
        <v>23</v>
      </c>
    </row>
    <row r="40" customHeight="1" spans="1:14">
      <c r="A40" s="19">
        <f t="shared" si="4"/>
        <v>38</v>
      </c>
      <c r="B40" s="19" t="s">
        <v>1853</v>
      </c>
      <c r="C40" s="19" t="s">
        <v>1854</v>
      </c>
      <c r="D40" s="20" t="s">
        <v>62</v>
      </c>
      <c r="E40" s="19" t="s">
        <v>1855</v>
      </c>
      <c r="F40" s="19">
        <v>4999</v>
      </c>
      <c r="G40" s="19">
        <v>4999</v>
      </c>
      <c r="H40" s="19">
        <v>2399.52</v>
      </c>
      <c r="I40" s="19">
        <v>1019.79</v>
      </c>
      <c r="J40" s="19">
        <v>0</v>
      </c>
      <c r="K40" s="19" t="s">
        <v>1744</v>
      </c>
      <c r="L40" s="19">
        <v>3419.31</v>
      </c>
      <c r="M40" s="19">
        <f t="shared" si="1"/>
        <v>3419.31</v>
      </c>
      <c r="N40" s="19">
        <v>23</v>
      </c>
    </row>
    <row r="41" customHeight="1" spans="1:14">
      <c r="A41" s="19">
        <f t="shared" si="4"/>
        <v>39</v>
      </c>
      <c r="B41" s="19" t="s">
        <v>1856</v>
      </c>
      <c r="C41" s="19" t="s">
        <v>1857</v>
      </c>
      <c r="D41" s="20" t="s">
        <v>62</v>
      </c>
      <c r="E41" s="19" t="s">
        <v>1858</v>
      </c>
      <c r="F41" s="19">
        <v>4999</v>
      </c>
      <c r="G41" s="19">
        <v>4999</v>
      </c>
      <c r="H41" s="19">
        <v>2399.52</v>
      </c>
      <c r="I41" s="19">
        <v>1019.79</v>
      </c>
      <c r="J41" s="19">
        <v>0</v>
      </c>
      <c r="K41" s="19" t="s">
        <v>1744</v>
      </c>
      <c r="L41" s="19">
        <v>3419.31</v>
      </c>
      <c r="M41" s="19">
        <f t="shared" si="1"/>
        <v>3419.31</v>
      </c>
      <c r="N41" s="19">
        <v>23</v>
      </c>
    </row>
    <row r="42" customHeight="1" spans="1:14">
      <c r="A42" s="19">
        <f t="shared" si="4"/>
        <v>40</v>
      </c>
      <c r="B42" s="19" t="s">
        <v>1859</v>
      </c>
      <c r="C42" s="19" t="s">
        <v>1860</v>
      </c>
      <c r="D42" s="20" t="s">
        <v>62</v>
      </c>
      <c r="E42" s="19" t="s">
        <v>1861</v>
      </c>
      <c r="F42" s="19">
        <v>4999</v>
      </c>
      <c r="G42" s="19">
        <v>4999</v>
      </c>
      <c r="H42" s="19">
        <v>2399.52</v>
      </c>
      <c r="I42" s="19">
        <v>1019.79</v>
      </c>
      <c r="J42" s="19">
        <v>0</v>
      </c>
      <c r="K42" s="19" t="s">
        <v>1744</v>
      </c>
      <c r="L42" s="19">
        <v>3419.31</v>
      </c>
      <c r="M42" s="19">
        <f t="shared" si="1"/>
        <v>3419.31</v>
      </c>
      <c r="N42" s="19">
        <v>23</v>
      </c>
    </row>
    <row r="43" customHeight="1" spans="1:14">
      <c r="A43" s="19">
        <f t="shared" si="4"/>
        <v>41</v>
      </c>
      <c r="B43" s="19" t="s">
        <v>1862</v>
      </c>
      <c r="C43" s="19" t="s">
        <v>1863</v>
      </c>
      <c r="D43" s="20" t="s">
        <v>62</v>
      </c>
      <c r="E43" s="19" t="s">
        <v>1864</v>
      </c>
      <c r="F43" s="19">
        <v>4999</v>
      </c>
      <c r="G43" s="19">
        <v>4999</v>
      </c>
      <c r="H43" s="19">
        <v>2399.52</v>
      </c>
      <c r="I43" s="19">
        <v>1019.79</v>
      </c>
      <c r="J43" s="19">
        <v>0</v>
      </c>
      <c r="K43" s="19" t="s">
        <v>1744</v>
      </c>
      <c r="L43" s="19">
        <v>3419.31</v>
      </c>
      <c r="M43" s="19">
        <f t="shared" si="1"/>
        <v>3419.31</v>
      </c>
      <c r="N43" s="19">
        <v>23</v>
      </c>
    </row>
    <row r="44" customHeight="1" spans="1:14">
      <c r="A44" s="19">
        <f t="shared" ref="A44:A53" si="5">ROW()-2</f>
        <v>42</v>
      </c>
      <c r="B44" s="19" t="s">
        <v>1865</v>
      </c>
      <c r="C44" s="19" t="s">
        <v>1866</v>
      </c>
      <c r="D44" s="20" t="s">
        <v>62</v>
      </c>
      <c r="E44" s="19" t="s">
        <v>1867</v>
      </c>
      <c r="F44" s="19">
        <v>4999</v>
      </c>
      <c r="G44" s="19">
        <v>4999</v>
      </c>
      <c r="H44" s="19">
        <v>2399.52</v>
      </c>
      <c r="I44" s="19">
        <v>1019.79</v>
      </c>
      <c r="J44" s="19">
        <v>0</v>
      </c>
      <c r="K44" s="19" t="s">
        <v>1744</v>
      </c>
      <c r="L44" s="19">
        <v>3419.31</v>
      </c>
      <c r="M44" s="19">
        <f t="shared" si="1"/>
        <v>3419.31</v>
      </c>
      <c r="N44" s="19">
        <v>23</v>
      </c>
    </row>
    <row r="45" customHeight="1" spans="1:14">
      <c r="A45" s="19">
        <f t="shared" si="5"/>
        <v>43</v>
      </c>
      <c r="B45" s="19" t="s">
        <v>1868</v>
      </c>
      <c r="C45" s="19" t="s">
        <v>1869</v>
      </c>
      <c r="D45" s="20" t="s">
        <v>62</v>
      </c>
      <c r="E45" s="19" t="s">
        <v>1870</v>
      </c>
      <c r="F45" s="19">
        <v>4999</v>
      </c>
      <c r="G45" s="19">
        <v>4999</v>
      </c>
      <c r="H45" s="19">
        <v>2399.52</v>
      </c>
      <c r="I45" s="19">
        <v>1019.79</v>
      </c>
      <c r="J45" s="19">
        <v>0</v>
      </c>
      <c r="K45" s="19" t="s">
        <v>1744</v>
      </c>
      <c r="L45" s="19">
        <v>3419.31</v>
      </c>
      <c r="M45" s="19">
        <f t="shared" si="1"/>
        <v>3419.31</v>
      </c>
      <c r="N45" s="19">
        <v>23</v>
      </c>
    </row>
    <row r="46" customHeight="1" spans="1:14">
      <c r="A46" s="19">
        <f t="shared" si="5"/>
        <v>44</v>
      </c>
      <c r="B46" s="19" t="s">
        <v>1871</v>
      </c>
      <c r="C46" s="19" t="s">
        <v>1872</v>
      </c>
      <c r="D46" s="20" t="s">
        <v>62</v>
      </c>
      <c r="E46" s="19" t="s">
        <v>1873</v>
      </c>
      <c r="F46" s="19">
        <v>4999</v>
      </c>
      <c r="G46" s="19">
        <v>4999</v>
      </c>
      <c r="H46" s="19">
        <v>2399.52</v>
      </c>
      <c r="I46" s="19">
        <v>1019.79</v>
      </c>
      <c r="J46" s="19">
        <v>0</v>
      </c>
      <c r="K46" s="19" t="s">
        <v>1744</v>
      </c>
      <c r="L46" s="19">
        <v>3419.31</v>
      </c>
      <c r="M46" s="19">
        <f t="shared" si="1"/>
        <v>3419.31</v>
      </c>
      <c r="N46" s="19">
        <v>18</v>
      </c>
    </row>
    <row r="47" customHeight="1" spans="1:14">
      <c r="A47" s="19">
        <f t="shared" si="5"/>
        <v>45</v>
      </c>
      <c r="B47" s="19" t="s">
        <v>1874</v>
      </c>
      <c r="C47" s="19" t="s">
        <v>1875</v>
      </c>
      <c r="D47" s="20" t="s">
        <v>62</v>
      </c>
      <c r="E47" s="19" t="s">
        <v>1876</v>
      </c>
      <c r="F47" s="19">
        <v>4999</v>
      </c>
      <c r="G47" s="19">
        <v>4999</v>
      </c>
      <c r="H47" s="19">
        <v>2399.52</v>
      </c>
      <c r="I47" s="19">
        <v>1019.79</v>
      </c>
      <c r="J47" s="19">
        <v>0</v>
      </c>
      <c r="K47" s="19" t="s">
        <v>1744</v>
      </c>
      <c r="L47" s="19">
        <v>3419.31</v>
      </c>
      <c r="M47" s="19">
        <f t="shared" si="1"/>
        <v>3419.31</v>
      </c>
      <c r="N47" s="19">
        <v>16</v>
      </c>
    </row>
    <row r="48" customHeight="1" spans="1:14">
      <c r="A48" s="19">
        <f t="shared" si="5"/>
        <v>46</v>
      </c>
      <c r="B48" s="19" t="s">
        <v>1877</v>
      </c>
      <c r="C48" s="19" t="s">
        <v>1878</v>
      </c>
      <c r="D48" s="20" t="s">
        <v>62</v>
      </c>
      <c r="E48" s="19" t="s">
        <v>1879</v>
      </c>
      <c r="F48" s="19">
        <v>4999</v>
      </c>
      <c r="G48" s="19">
        <v>4999</v>
      </c>
      <c r="H48" s="19">
        <v>2399.52</v>
      </c>
      <c r="I48" s="19">
        <v>1019.79</v>
      </c>
      <c r="J48" s="19">
        <v>0</v>
      </c>
      <c r="K48" s="19" t="s">
        <v>1744</v>
      </c>
      <c r="L48" s="19">
        <v>3419.31</v>
      </c>
      <c r="M48" s="19">
        <f t="shared" si="1"/>
        <v>3419.31</v>
      </c>
      <c r="N48" s="19">
        <v>2</v>
      </c>
    </row>
    <row r="49" customHeight="1" spans="1:14">
      <c r="A49" s="19">
        <f t="shared" si="5"/>
        <v>47</v>
      </c>
      <c r="B49" s="19" t="s">
        <v>1880</v>
      </c>
      <c r="C49" s="19" t="s">
        <v>1881</v>
      </c>
      <c r="D49" s="20" t="s">
        <v>62</v>
      </c>
      <c r="E49" s="19" t="s">
        <v>1882</v>
      </c>
      <c r="F49" s="19">
        <v>4999</v>
      </c>
      <c r="G49" s="19">
        <v>4999</v>
      </c>
      <c r="H49" s="19">
        <v>2399.52</v>
      </c>
      <c r="I49" s="19">
        <v>1019.79</v>
      </c>
      <c r="J49" s="19">
        <v>0</v>
      </c>
      <c r="K49" s="19" t="s">
        <v>1744</v>
      </c>
      <c r="L49" s="19">
        <v>3419.31</v>
      </c>
      <c r="M49" s="19">
        <f t="shared" si="1"/>
        <v>3419.31</v>
      </c>
      <c r="N49" s="19">
        <v>2</v>
      </c>
    </row>
    <row r="50" customHeight="1" spans="1:14">
      <c r="A50" s="19">
        <f t="shared" si="5"/>
        <v>48</v>
      </c>
      <c r="B50" s="19" t="s">
        <v>1883</v>
      </c>
      <c r="C50" s="19" t="s">
        <v>1884</v>
      </c>
      <c r="D50" s="20" t="s">
        <v>66</v>
      </c>
      <c r="E50" s="19" t="s">
        <v>1885</v>
      </c>
      <c r="F50" s="19">
        <v>4999</v>
      </c>
      <c r="G50" s="19">
        <v>4999</v>
      </c>
      <c r="H50" s="19">
        <v>2399.52</v>
      </c>
      <c r="I50" s="19">
        <v>1019.79</v>
      </c>
      <c r="J50" s="19">
        <v>0</v>
      </c>
      <c r="K50" s="19" t="s">
        <v>1744</v>
      </c>
      <c r="L50" s="19">
        <v>3419.31</v>
      </c>
      <c r="M50" s="19">
        <f t="shared" si="1"/>
        <v>3419.31</v>
      </c>
      <c r="N50" s="19">
        <v>24</v>
      </c>
    </row>
    <row r="51" customHeight="1" spans="1:14">
      <c r="A51" s="19">
        <f t="shared" si="5"/>
        <v>49</v>
      </c>
      <c r="B51" s="19" t="s">
        <v>1886</v>
      </c>
      <c r="C51" s="19" t="s">
        <v>1887</v>
      </c>
      <c r="D51" s="20" t="s">
        <v>66</v>
      </c>
      <c r="E51" s="19" t="s">
        <v>1888</v>
      </c>
      <c r="F51" s="19">
        <v>4999</v>
      </c>
      <c r="G51" s="19">
        <v>4999</v>
      </c>
      <c r="H51" s="19">
        <v>2399.52</v>
      </c>
      <c r="I51" s="19">
        <v>1019.79</v>
      </c>
      <c r="J51" s="19">
        <v>0</v>
      </c>
      <c r="K51" s="19" t="s">
        <v>1744</v>
      </c>
      <c r="L51" s="19">
        <v>3419.31</v>
      </c>
      <c r="M51" s="19">
        <f t="shared" si="1"/>
        <v>3419.31</v>
      </c>
      <c r="N51" s="19">
        <v>24</v>
      </c>
    </row>
    <row r="52" customHeight="1" spans="1:14">
      <c r="A52" s="19">
        <f t="shared" si="5"/>
        <v>50</v>
      </c>
      <c r="B52" s="19" t="s">
        <v>1889</v>
      </c>
      <c r="C52" s="19" t="s">
        <v>1890</v>
      </c>
      <c r="D52" s="20" t="s">
        <v>66</v>
      </c>
      <c r="E52" s="19" t="s">
        <v>1891</v>
      </c>
      <c r="F52" s="19">
        <v>4999</v>
      </c>
      <c r="G52" s="19">
        <v>4999</v>
      </c>
      <c r="H52" s="19">
        <v>2399.52</v>
      </c>
      <c r="I52" s="19">
        <v>1019.79</v>
      </c>
      <c r="J52" s="19">
        <v>0</v>
      </c>
      <c r="K52" s="19" t="s">
        <v>1744</v>
      </c>
      <c r="L52" s="19">
        <v>3419.31</v>
      </c>
      <c r="M52" s="19">
        <f t="shared" si="1"/>
        <v>3419.31</v>
      </c>
      <c r="N52" s="19">
        <v>4</v>
      </c>
    </row>
    <row r="53" customHeight="1" spans="1:14">
      <c r="A53" s="19">
        <f t="shared" si="5"/>
        <v>51</v>
      </c>
      <c r="B53" s="19" t="s">
        <v>1892</v>
      </c>
      <c r="C53" s="19" t="s">
        <v>1893</v>
      </c>
      <c r="D53" s="20" t="s">
        <v>70</v>
      </c>
      <c r="E53" s="19" t="s">
        <v>1894</v>
      </c>
      <c r="F53" s="19">
        <v>4999</v>
      </c>
      <c r="G53" s="19">
        <v>4999</v>
      </c>
      <c r="H53" s="19">
        <v>2399.52</v>
      </c>
      <c r="I53" s="19">
        <v>1019.79</v>
      </c>
      <c r="J53" s="19">
        <v>0</v>
      </c>
      <c r="K53" s="19" t="s">
        <v>1744</v>
      </c>
      <c r="L53" s="19">
        <v>3419.31</v>
      </c>
      <c r="M53" s="19">
        <f t="shared" si="1"/>
        <v>3419.31</v>
      </c>
      <c r="N53" s="19">
        <v>32</v>
      </c>
    </row>
    <row r="54" customHeight="1" spans="1:14">
      <c r="A54" s="19">
        <f t="shared" ref="A54:A63" si="6">ROW()-2</f>
        <v>52</v>
      </c>
      <c r="B54" s="19" t="s">
        <v>1895</v>
      </c>
      <c r="C54" s="19" t="s">
        <v>1896</v>
      </c>
      <c r="D54" s="20" t="s">
        <v>70</v>
      </c>
      <c r="E54" s="19" t="s">
        <v>1897</v>
      </c>
      <c r="F54" s="19">
        <v>4999</v>
      </c>
      <c r="G54" s="19">
        <v>4999</v>
      </c>
      <c r="H54" s="19">
        <v>2399.52</v>
      </c>
      <c r="I54" s="19">
        <v>1019.79</v>
      </c>
      <c r="J54" s="19">
        <v>0</v>
      </c>
      <c r="K54" s="19" t="s">
        <v>1744</v>
      </c>
      <c r="L54" s="19">
        <v>3419.31</v>
      </c>
      <c r="M54" s="19">
        <f t="shared" si="1"/>
        <v>3419.31</v>
      </c>
      <c r="N54" s="19">
        <v>5</v>
      </c>
    </row>
    <row r="55" customHeight="1" spans="1:14">
      <c r="A55" s="19">
        <f t="shared" si="6"/>
        <v>53</v>
      </c>
      <c r="B55" s="19" t="s">
        <v>1898</v>
      </c>
      <c r="C55" s="19" t="s">
        <v>1899</v>
      </c>
      <c r="D55" s="20" t="s">
        <v>74</v>
      </c>
      <c r="E55" s="19" t="s">
        <v>1900</v>
      </c>
      <c r="F55" s="19">
        <v>4999</v>
      </c>
      <c r="G55" s="19">
        <v>4999</v>
      </c>
      <c r="H55" s="19">
        <v>2399.52</v>
      </c>
      <c r="I55" s="19">
        <v>1019.79</v>
      </c>
      <c r="J55" s="19">
        <v>0</v>
      </c>
      <c r="K55" s="19" t="s">
        <v>1744</v>
      </c>
      <c r="L55" s="19">
        <v>3419.31</v>
      </c>
      <c r="M55" s="19">
        <f t="shared" si="1"/>
        <v>3419.31</v>
      </c>
      <c r="N55" s="19">
        <v>18</v>
      </c>
    </row>
    <row r="56" customHeight="1" spans="1:14">
      <c r="A56" s="19">
        <f t="shared" si="6"/>
        <v>54</v>
      </c>
      <c r="B56" s="19" t="s">
        <v>1901</v>
      </c>
      <c r="C56" s="19" t="s">
        <v>1902</v>
      </c>
      <c r="D56" s="20" t="s">
        <v>78</v>
      </c>
      <c r="E56" s="19" t="s">
        <v>1903</v>
      </c>
      <c r="F56" s="19">
        <v>4999</v>
      </c>
      <c r="G56" s="19">
        <v>4999</v>
      </c>
      <c r="H56" s="19">
        <f t="shared" ref="H56:H65" si="7">F56*0.16*(MID(K56,12,2)-MID(K56,5,2)+1)</f>
        <v>2399.52</v>
      </c>
      <c r="I56" s="19">
        <v>1019.79</v>
      </c>
      <c r="J56" s="19">
        <v>0</v>
      </c>
      <c r="K56" s="19" t="s">
        <v>1744</v>
      </c>
      <c r="L56" s="19">
        <v>3419.31</v>
      </c>
      <c r="M56" s="19">
        <f t="shared" si="1"/>
        <v>3419.31</v>
      </c>
      <c r="N56" s="19">
        <v>31</v>
      </c>
    </row>
    <row r="57" customHeight="1" spans="1:14">
      <c r="A57" s="19">
        <f t="shared" si="6"/>
        <v>55</v>
      </c>
      <c r="B57" s="19" t="s">
        <v>1904</v>
      </c>
      <c r="C57" s="19" t="s">
        <v>1905</v>
      </c>
      <c r="D57" s="20" t="s">
        <v>82</v>
      </c>
      <c r="E57" s="19" t="s">
        <v>1906</v>
      </c>
      <c r="F57" s="19">
        <v>4999</v>
      </c>
      <c r="G57" s="19">
        <v>4999</v>
      </c>
      <c r="H57" s="19">
        <f t="shared" si="7"/>
        <v>2399.52</v>
      </c>
      <c r="I57" s="19">
        <v>1019.79</v>
      </c>
      <c r="J57" s="19">
        <v>0</v>
      </c>
      <c r="K57" s="19" t="s">
        <v>1744</v>
      </c>
      <c r="L57" s="19">
        <v>3419.31</v>
      </c>
      <c r="M57" s="19">
        <f t="shared" si="1"/>
        <v>3419.31</v>
      </c>
      <c r="N57" s="19">
        <v>9</v>
      </c>
    </row>
    <row r="58" customHeight="1" spans="1:14">
      <c r="A58" s="19">
        <f t="shared" si="6"/>
        <v>56</v>
      </c>
      <c r="B58" s="19" t="s">
        <v>1907</v>
      </c>
      <c r="C58" s="19" t="s">
        <v>1908</v>
      </c>
      <c r="D58" s="20" t="s">
        <v>86</v>
      </c>
      <c r="E58" s="19" t="s">
        <v>1763</v>
      </c>
      <c r="F58" s="19">
        <v>4999</v>
      </c>
      <c r="G58" s="19">
        <v>4999</v>
      </c>
      <c r="H58" s="19">
        <f t="shared" si="7"/>
        <v>2399.52</v>
      </c>
      <c r="I58" s="19">
        <v>1019.79</v>
      </c>
      <c r="J58" s="19">
        <v>0</v>
      </c>
      <c r="K58" s="19" t="s">
        <v>1744</v>
      </c>
      <c r="L58" s="19">
        <v>3419.31</v>
      </c>
      <c r="M58" s="19">
        <f t="shared" si="1"/>
        <v>3419.31</v>
      </c>
      <c r="N58" s="19">
        <v>6</v>
      </c>
    </row>
    <row r="59" customHeight="1" spans="1:14">
      <c r="A59" s="19">
        <f t="shared" si="6"/>
        <v>57</v>
      </c>
      <c r="B59" s="19" t="s">
        <v>1909</v>
      </c>
      <c r="C59" s="19" t="s">
        <v>1910</v>
      </c>
      <c r="D59" s="20" t="s">
        <v>86</v>
      </c>
      <c r="E59" s="19" t="s">
        <v>1911</v>
      </c>
      <c r="F59" s="19">
        <v>4999</v>
      </c>
      <c r="G59" s="19">
        <v>4999</v>
      </c>
      <c r="H59" s="19">
        <f t="shared" si="7"/>
        <v>799.84</v>
      </c>
      <c r="I59" s="19">
        <v>339.93</v>
      </c>
      <c r="J59" s="19">
        <v>0</v>
      </c>
      <c r="K59" s="19" t="s">
        <v>1912</v>
      </c>
      <c r="L59" s="19">
        <v>1139.77</v>
      </c>
      <c r="M59" s="19">
        <f t="shared" si="1"/>
        <v>1139.77</v>
      </c>
      <c r="N59" s="19">
        <v>35</v>
      </c>
    </row>
    <row r="60" customHeight="1" spans="1:14">
      <c r="A60" s="19">
        <f t="shared" si="6"/>
        <v>58</v>
      </c>
      <c r="B60" s="19" t="s">
        <v>1913</v>
      </c>
      <c r="C60" s="19" t="s">
        <v>1914</v>
      </c>
      <c r="D60" s="20" t="s">
        <v>86</v>
      </c>
      <c r="E60" s="19" t="s">
        <v>1915</v>
      </c>
      <c r="F60" s="19">
        <v>4999</v>
      </c>
      <c r="G60" s="19">
        <v>4999</v>
      </c>
      <c r="H60" s="19">
        <f t="shared" si="7"/>
        <v>2399.52</v>
      </c>
      <c r="I60" s="19">
        <v>1019.79</v>
      </c>
      <c r="J60" s="19">
        <v>0</v>
      </c>
      <c r="K60" s="19" t="s">
        <v>1744</v>
      </c>
      <c r="L60" s="19">
        <v>3419.31</v>
      </c>
      <c r="M60" s="19">
        <f t="shared" si="1"/>
        <v>3419.31</v>
      </c>
      <c r="N60" s="19">
        <v>17</v>
      </c>
    </row>
    <row r="61" customHeight="1" spans="1:14">
      <c r="A61" s="19">
        <f t="shared" si="6"/>
        <v>59</v>
      </c>
      <c r="B61" s="19" t="s">
        <v>1916</v>
      </c>
      <c r="C61" s="19" t="s">
        <v>1917</v>
      </c>
      <c r="D61" s="20" t="s">
        <v>90</v>
      </c>
      <c r="E61" s="19" t="s">
        <v>1918</v>
      </c>
      <c r="F61" s="19">
        <v>4999</v>
      </c>
      <c r="G61" s="19">
        <v>4999</v>
      </c>
      <c r="H61" s="19">
        <f t="shared" si="7"/>
        <v>2399.52</v>
      </c>
      <c r="I61" s="19">
        <v>1019.79</v>
      </c>
      <c r="J61" s="19">
        <v>0</v>
      </c>
      <c r="K61" s="19" t="s">
        <v>1744</v>
      </c>
      <c r="L61" s="19">
        <v>3419.31</v>
      </c>
      <c r="M61" s="19">
        <f t="shared" si="1"/>
        <v>3419.31</v>
      </c>
      <c r="N61" s="19">
        <v>10</v>
      </c>
    </row>
    <row r="62" customHeight="1" spans="1:14">
      <c r="A62" s="19">
        <f t="shared" si="6"/>
        <v>60</v>
      </c>
      <c r="B62" s="19" t="s">
        <v>1919</v>
      </c>
      <c r="C62" s="19" t="s">
        <v>1920</v>
      </c>
      <c r="D62" s="20" t="s">
        <v>90</v>
      </c>
      <c r="E62" s="19" t="s">
        <v>1921</v>
      </c>
      <c r="F62" s="19">
        <v>4999</v>
      </c>
      <c r="G62" s="19">
        <v>4999</v>
      </c>
      <c r="H62" s="19">
        <f t="shared" si="7"/>
        <v>2399.52</v>
      </c>
      <c r="I62" s="19">
        <v>1019.79</v>
      </c>
      <c r="J62" s="19">
        <v>0</v>
      </c>
      <c r="K62" s="19" t="s">
        <v>1744</v>
      </c>
      <c r="L62" s="19">
        <v>3419.31</v>
      </c>
      <c r="M62" s="19">
        <f t="shared" si="1"/>
        <v>3419.31</v>
      </c>
      <c r="N62" s="19">
        <v>9</v>
      </c>
    </row>
    <row r="63" customHeight="1" spans="1:14">
      <c r="A63" s="19">
        <f t="shared" si="6"/>
        <v>61</v>
      </c>
      <c r="B63" s="19" t="s">
        <v>1922</v>
      </c>
      <c r="C63" s="19" t="s">
        <v>1923</v>
      </c>
      <c r="D63" s="20" t="s">
        <v>90</v>
      </c>
      <c r="E63" s="19" t="s">
        <v>1924</v>
      </c>
      <c r="F63" s="19">
        <v>4999</v>
      </c>
      <c r="G63" s="19">
        <v>4999</v>
      </c>
      <c r="H63" s="19">
        <f t="shared" si="7"/>
        <v>2399.52</v>
      </c>
      <c r="I63" s="19">
        <v>1019.79</v>
      </c>
      <c r="J63" s="19">
        <v>0</v>
      </c>
      <c r="K63" s="19" t="s">
        <v>1744</v>
      </c>
      <c r="L63" s="19">
        <v>3419.31</v>
      </c>
      <c r="M63" s="19">
        <f t="shared" si="1"/>
        <v>3419.31</v>
      </c>
      <c r="N63" s="19">
        <v>20</v>
      </c>
    </row>
    <row r="64" customHeight="1" spans="1:14">
      <c r="A64" s="19">
        <f t="shared" ref="A64:A73" si="8">ROW()-2</f>
        <v>62</v>
      </c>
      <c r="B64" s="19" t="s">
        <v>1925</v>
      </c>
      <c r="C64" s="19" t="s">
        <v>1926</v>
      </c>
      <c r="D64" s="20" t="s">
        <v>90</v>
      </c>
      <c r="E64" s="19" t="s">
        <v>1927</v>
      </c>
      <c r="F64" s="19">
        <v>4999</v>
      </c>
      <c r="G64" s="19">
        <v>4999</v>
      </c>
      <c r="H64" s="19">
        <f t="shared" si="7"/>
        <v>2399.52</v>
      </c>
      <c r="I64" s="19">
        <v>1019.79</v>
      </c>
      <c r="J64" s="19">
        <v>0</v>
      </c>
      <c r="K64" s="19" t="s">
        <v>1744</v>
      </c>
      <c r="L64" s="19">
        <v>3419.31</v>
      </c>
      <c r="M64" s="19">
        <f t="shared" si="1"/>
        <v>3419.31</v>
      </c>
      <c r="N64" s="19">
        <v>9</v>
      </c>
    </row>
    <row r="65" customHeight="1" spans="1:14">
      <c r="A65" s="19">
        <f t="shared" si="8"/>
        <v>63</v>
      </c>
      <c r="B65" s="19" t="s">
        <v>1928</v>
      </c>
      <c r="C65" s="19" t="s">
        <v>1929</v>
      </c>
      <c r="D65" s="20" t="s">
        <v>90</v>
      </c>
      <c r="E65" s="19" t="s">
        <v>1930</v>
      </c>
      <c r="F65" s="19">
        <v>4999</v>
      </c>
      <c r="G65" s="19">
        <v>4999</v>
      </c>
      <c r="H65" s="19">
        <f t="shared" si="7"/>
        <v>2399.52</v>
      </c>
      <c r="I65" s="19">
        <v>1019.79</v>
      </c>
      <c r="J65" s="19">
        <v>0</v>
      </c>
      <c r="K65" s="19" t="s">
        <v>1744</v>
      </c>
      <c r="L65" s="19">
        <v>3419.31</v>
      </c>
      <c r="M65" s="19">
        <f t="shared" si="1"/>
        <v>3419.31</v>
      </c>
      <c r="N65" s="19">
        <v>0</v>
      </c>
    </row>
    <row r="66" customHeight="1" spans="1:14">
      <c r="A66" s="19">
        <f t="shared" si="8"/>
        <v>64</v>
      </c>
      <c r="B66" s="19" t="s">
        <v>1931</v>
      </c>
      <c r="C66" s="19" t="s">
        <v>1932</v>
      </c>
      <c r="D66" s="20" t="s">
        <v>94</v>
      </c>
      <c r="E66" s="19" t="s">
        <v>1933</v>
      </c>
      <c r="F66" s="19">
        <v>4999</v>
      </c>
      <c r="G66" s="19">
        <v>4999</v>
      </c>
      <c r="H66" s="19">
        <v>2399.52</v>
      </c>
      <c r="I66" s="19">
        <v>1019.79</v>
      </c>
      <c r="J66" s="19">
        <v>0</v>
      </c>
      <c r="K66" s="19" t="s">
        <v>1744</v>
      </c>
      <c r="L66" s="19">
        <v>3419.31</v>
      </c>
      <c r="M66" s="19">
        <f t="shared" si="1"/>
        <v>3419.31</v>
      </c>
      <c r="N66" s="19">
        <v>3</v>
      </c>
    </row>
    <row r="67" customHeight="1" spans="1:14">
      <c r="A67" s="19">
        <f t="shared" si="8"/>
        <v>65</v>
      </c>
      <c r="B67" s="19" t="s">
        <v>1934</v>
      </c>
      <c r="C67" s="19" t="s">
        <v>1935</v>
      </c>
      <c r="D67" s="20" t="s">
        <v>94</v>
      </c>
      <c r="E67" s="19" t="s">
        <v>1936</v>
      </c>
      <c r="F67" s="19">
        <v>4999</v>
      </c>
      <c r="G67" s="19">
        <v>4999</v>
      </c>
      <c r="H67" s="19">
        <v>2399.52</v>
      </c>
      <c r="I67" s="19">
        <v>1019.79</v>
      </c>
      <c r="J67" s="19">
        <v>0</v>
      </c>
      <c r="K67" s="19" t="s">
        <v>1744</v>
      </c>
      <c r="L67" s="19">
        <v>3419.31</v>
      </c>
      <c r="M67" s="19">
        <f t="shared" si="1"/>
        <v>3419.31</v>
      </c>
      <c r="N67" s="19">
        <v>6</v>
      </c>
    </row>
    <row r="68" customHeight="1" spans="1:14">
      <c r="A68" s="19">
        <f t="shared" si="8"/>
        <v>66</v>
      </c>
      <c r="B68" s="19" t="s">
        <v>1937</v>
      </c>
      <c r="C68" s="19" t="s">
        <v>1938</v>
      </c>
      <c r="D68" s="20" t="s">
        <v>98</v>
      </c>
      <c r="E68" s="19" t="s">
        <v>1939</v>
      </c>
      <c r="F68" s="19">
        <v>4999</v>
      </c>
      <c r="G68" s="19">
        <v>4999</v>
      </c>
      <c r="H68" s="19">
        <f t="shared" ref="H68:H72" si="9">F68*0.16*(MID(K68,12,2)-MID(K68,5,2)+1)</f>
        <v>2399.52</v>
      </c>
      <c r="I68" s="19">
        <v>1019.79</v>
      </c>
      <c r="J68" s="19">
        <v>0</v>
      </c>
      <c r="K68" s="19" t="s">
        <v>1744</v>
      </c>
      <c r="L68" s="19">
        <v>3419.31</v>
      </c>
      <c r="M68" s="19">
        <f t="shared" ref="M68:M131" si="10">L68</f>
        <v>3419.31</v>
      </c>
      <c r="N68" s="19">
        <v>28</v>
      </c>
    </row>
    <row r="69" customHeight="1" spans="1:14">
      <c r="A69" s="19">
        <f t="shared" si="8"/>
        <v>67</v>
      </c>
      <c r="B69" s="19" t="s">
        <v>1940</v>
      </c>
      <c r="C69" s="19" t="s">
        <v>1941</v>
      </c>
      <c r="D69" s="20" t="s">
        <v>101</v>
      </c>
      <c r="E69" s="19" t="s">
        <v>1942</v>
      </c>
      <c r="F69" s="19">
        <v>4999</v>
      </c>
      <c r="G69" s="19">
        <v>4999</v>
      </c>
      <c r="H69" s="19">
        <f t="shared" si="9"/>
        <v>2399.52</v>
      </c>
      <c r="I69" s="19">
        <v>1019.79</v>
      </c>
      <c r="J69" s="19">
        <v>0</v>
      </c>
      <c r="K69" s="19" t="s">
        <v>1744</v>
      </c>
      <c r="L69" s="19">
        <v>3419.31</v>
      </c>
      <c r="M69" s="19">
        <f t="shared" si="10"/>
        <v>3419.31</v>
      </c>
      <c r="N69" s="19">
        <v>8</v>
      </c>
    </row>
    <row r="70" customHeight="1" spans="1:14">
      <c r="A70" s="19">
        <f t="shared" si="8"/>
        <v>68</v>
      </c>
      <c r="B70" s="19" t="s">
        <v>1943</v>
      </c>
      <c r="C70" s="19" t="s">
        <v>1944</v>
      </c>
      <c r="D70" s="20" t="s">
        <v>101</v>
      </c>
      <c r="E70" s="19" t="s">
        <v>1945</v>
      </c>
      <c r="F70" s="19">
        <v>4999</v>
      </c>
      <c r="G70" s="19">
        <v>4999</v>
      </c>
      <c r="H70" s="19">
        <f t="shared" si="9"/>
        <v>2399.52</v>
      </c>
      <c r="I70" s="19">
        <v>1019.79</v>
      </c>
      <c r="J70" s="19">
        <v>0</v>
      </c>
      <c r="K70" s="19" t="s">
        <v>1744</v>
      </c>
      <c r="L70" s="19">
        <v>3419.31</v>
      </c>
      <c r="M70" s="19">
        <f t="shared" si="10"/>
        <v>3419.31</v>
      </c>
      <c r="N70" s="19">
        <v>0</v>
      </c>
    </row>
    <row r="71" customHeight="1" spans="1:14">
      <c r="A71" s="19">
        <f t="shared" si="8"/>
        <v>69</v>
      </c>
      <c r="B71" s="19" t="s">
        <v>1946</v>
      </c>
      <c r="C71" s="19" t="s">
        <v>1947</v>
      </c>
      <c r="D71" s="20" t="s">
        <v>105</v>
      </c>
      <c r="E71" s="19" t="s">
        <v>1948</v>
      </c>
      <c r="F71" s="19">
        <v>4999</v>
      </c>
      <c r="G71" s="19">
        <v>4999</v>
      </c>
      <c r="H71" s="19">
        <f t="shared" si="9"/>
        <v>2399.52</v>
      </c>
      <c r="I71" s="19">
        <v>1019.79</v>
      </c>
      <c r="J71" s="19">
        <v>0</v>
      </c>
      <c r="K71" s="19" t="s">
        <v>1744</v>
      </c>
      <c r="L71" s="19">
        <v>3419.31</v>
      </c>
      <c r="M71" s="19">
        <f t="shared" si="10"/>
        <v>3419.31</v>
      </c>
      <c r="N71" s="19">
        <v>31</v>
      </c>
    </row>
    <row r="72" customHeight="1" spans="1:14">
      <c r="A72" s="19">
        <f t="shared" si="8"/>
        <v>70</v>
      </c>
      <c r="B72" s="19" t="s">
        <v>1949</v>
      </c>
      <c r="C72" s="19" t="s">
        <v>1950</v>
      </c>
      <c r="D72" s="20" t="s">
        <v>105</v>
      </c>
      <c r="E72" s="19" t="s">
        <v>1951</v>
      </c>
      <c r="F72" s="19">
        <v>4999</v>
      </c>
      <c r="G72" s="19">
        <v>4999</v>
      </c>
      <c r="H72" s="19">
        <f t="shared" si="9"/>
        <v>2399.52</v>
      </c>
      <c r="I72" s="19">
        <v>1019.79</v>
      </c>
      <c r="J72" s="19">
        <v>0</v>
      </c>
      <c r="K72" s="19" t="s">
        <v>1744</v>
      </c>
      <c r="L72" s="19">
        <v>3419.31</v>
      </c>
      <c r="M72" s="19">
        <f t="shared" si="10"/>
        <v>3419.31</v>
      </c>
      <c r="N72" s="19">
        <v>32</v>
      </c>
    </row>
    <row r="73" customHeight="1" spans="1:14">
      <c r="A73" s="19">
        <f t="shared" si="8"/>
        <v>71</v>
      </c>
      <c r="B73" s="19" t="s">
        <v>1952</v>
      </c>
      <c r="C73" s="19" t="s">
        <v>1953</v>
      </c>
      <c r="D73" s="20" t="s">
        <v>109</v>
      </c>
      <c r="E73" s="19" t="s">
        <v>1954</v>
      </c>
      <c r="F73" s="19">
        <v>4999</v>
      </c>
      <c r="G73" s="19">
        <v>4999</v>
      </c>
      <c r="H73" s="19">
        <v>799.84</v>
      </c>
      <c r="I73" s="19">
        <v>339.93</v>
      </c>
      <c r="J73" s="19">
        <v>0</v>
      </c>
      <c r="K73" s="19" t="s">
        <v>1912</v>
      </c>
      <c r="L73" s="19">
        <v>1139.77</v>
      </c>
      <c r="M73" s="19">
        <f t="shared" si="10"/>
        <v>1139.77</v>
      </c>
      <c r="N73" s="19">
        <v>22</v>
      </c>
    </row>
    <row r="74" customHeight="1" spans="1:14">
      <c r="A74" s="19">
        <f t="shared" ref="A74:A83" si="11">ROW()-2</f>
        <v>72</v>
      </c>
      <c r="B74" s="19" t="s">
        <v>1955</v>
      </c>
      <c r="C74" s="19" t="s">
        <v>1956</v>
      </c>
      <c r="D74" s="20" t="s">
        <v>109</v>
      </c>
      <c r="E74" s="19" t="s">
        <v>1957</v>
      </c>
      <c r="F74" s="19">
        <v>4999</v>
      </c>
      <c r="G74" s="19">
        <v>4999</v>
      </c>
      <c r="H74" s="19">
        <f t="shared" ref="H74:H76" si="12">F74*0.16*(MID(K74,12,2)-MID(K74,5,2)+1)</f>
        <v>2399.52</v>
      </c>
      <c r="I74" s="19">
        <v>1019.79</v>
      </c>
      <c r="J74" s="19">
        <v>0</v>
      </c>
      <c r="K74" s="19" t="s">
        <v>1744</v>
      </c>
      <c r="L74" s="19">
        <v>3419.31</v>
      </c>
      <c r="M74" s="19">
        <f t="shared" si="10"/>
        <v>3419.31</v>
      </c>
      <c r="N74" s="19">
        <v>13</v>
      </c>
    </row>
    <row r="75" customHeight="1" spans="1:14">
      <c r="A75" s="19">
        <f t="shared" si="11"/>
        <v>73</v>
      </c>
      <c r="B75" s="19" t="s">
        <v>1958</v>
      </c>
      <c r="C75" s="19" t="s">
        <v>1959</v>
      </c>
      <c r="D75" s="20" t="s">
        <v>113</v>
      </c>
      <c r="E75" s="19" t="s">
        <v>1960</v>
      </c>
      <c r="F75" s="19">
        <v>4999</v>
      </c>
      <c r="G75" s="19">
        <v>4999</v>
      </c>
      <c r="H75" s="19">
        <f t="shared" si="12"/>
        <v>2399.52</v>
      </c>
      <c r="I75" s="19">
        <v>1019.79</v>
      </c>
      <c r="J75" s="19">
        <v>0</v>
      </c>
      <c r="K75" s="19" t="s">
        <v>1744</v>
      </c>
      <c r="L75" s="19">
        <v>3419.31</v>
      </c>
      <c r="M75" s="19">
        <f t="shared" si="10"/>
        <v>3419.31</v>
      </c>
      <c r="N75" s="19">
        <v>21</v>
      </c>
    </row>
    <row r="76" customHeight="1" spans="1:14">
      <c r="A76" s="19">
        <f t="shared" si="11"/>
        <v>74</v>
      </c>
      <c r="B76" s="19" t="s">
        <v>1961</v>
      </c>
      <c r="C76" s="19" t="s">
        <v>1962</v>
      </c>
      <c r="D76" s="20" t="s">
        <v>117</v>
      </c>
      <c r="E76" s="19" t="s">
        <v>1963</v>
      </c>
      <c r="F76" s="19">
        <v>4999</v>
      </c>
      <c r="G76" s="19">
        <v>4999</v>
      </c>
      <c r="H76" s="19">
        <f t="shared" si="12"/>
        <v>2399.52</v>
      </c>
      <c r="I76" s="19">
        <v>1019.79</v>
      </c>
      <c r="J76" s="19">
        <v>0</v>
      </c>
      <c r="K76" s="19" t="s">
        <v>1744</v>
      </c>
      <c r="L76" s="19">
        <v>3419.31</v>
      </c>
      <c r="M76" s="19">
        <f t="shared" si="10"/>
        <v>3419.31</v>
      </c>
      <c r="N76" s="19">
        <v>5</v>
      </c>
    </row>
    <row r="77" customHeight="1" spans="1:14">
      <c r="A77" s="19">
        <f t="shared" si="11"/>
        <v>75</v>
      </c>
      <c r="B77" s="19" t="s">
        <v>1964</v>
      </c>
      <c r="C77" s="19" t="s">
        <v>1965</v>
      </c>
      <c r="D77" s="20" t="s">
        <v>121</v>
      </c>
      <c r="E77" s="19" t="s">
        <v>1966</v>
      </c>
      <c r="F77" s="19">
        <v>4999</v>
      </c>
      <c r="G77" s="19">
        <v>4999</v>
      </c>
      <c r="H77" s="19">
        <v>2399.52</v>
      </c>
      <c r="I77" s="19">
        <v>1019.79</v>
      </c>
      <c r="J77" s="19">
        <v>0</v>
      </c>
      <c r="K77" s="19" t="s">
        <v>1744</v>
      </c>
      <c r="L77" s="19">
        <v>3419.31</v>
      </c>
      <c r="M77" s="19">
        <f t="shared" si="10"/>
        <v>3419.31</v>
      </c>
      <c r="N77" s="19">
        <v>22</v>
      </c>
    </row>
    <row r="78" customHeight="1" spans="1:14">
      <c r="A78" s="19">
        <f t="shared" si="11"/>
        <v>76</v>
      </c>
      <c r="B78" s="19" t="s">
        <v>1967</v>
      </c>
      <c r="C78" s="19" t="s">
        <v>1968</v>
      </c>
      <c r="D78" s="20" t="s">
        <v>121</v>
      </c>
      <c r="E78" s="19" t="s">
        <v>1969</v>
      </c>
      <c r="F78" s="19">
        <v>4999</v>
      </c>
      <c r="G78" s="19">
        <v>4999</v>
      </c>
      <c r="H78" s="19">
        <v>2399.52</v>
      </c>
      <c r="I78" s="19">
        <v>1019.79</v>
      </c>
      <c r="J78" s="19">
        <v>0</v>
      </c>
      <c r="K78" s="19" t="s">
        <v>1744</v>
      </c>
      <c r="L78" s="19">
        <v>3419.31</v>
      </c>
      <c r="M78" s="19">
        <f t="shared" si="10"/>
        <v>3419.31</v>
      </c>
      <c r="N78" s="19">
        <v>24</v>
      </c>
    </row>
    <row r="79" customHeight="1" spans="1:14">
      <c r="A79" s="19">
        <f t="shared" si="11"/>
        <v>77</v>
      </c>
      <c r="B79" s="19" t="s">
        <v>1970</v>
      </c>
      <c r="C79" s="19" t="s">
        <v>1971</v>
      </c>
      <c r="D79" s="20" t="s">
        <v>121</v>
      </c>
      <c r="E79" s="19" t="s">
        <v>1972</v>
      </c>
      <c r="F79" s="19">
        <v>4999</v>
      </c>
      <c r="G79" s="19">
        <v>4999</v>
      </c>
      <c r="H79" s="19">
        <v>2399.52</v>
      </c>
      <c r="I79" s="19">
        <v>1019.79</v>
      </c>
      <c r="J79" s="19">
        <v>0</v>
      </c>
      <c r="K79" s="19" t="s">
        <v>1744</v>
      </c>
      <c r="L79" s="19">
        <v>3419.31</v>
      </c>
      <c r="M79" s="19">
        <f t="shared" si="10"/>
        <v>3419.31</v>
      </c>
      <c r="N79" s="19">
        <v>11</v>
      </c>
    </row>
    <row r="80" customHeight="1" spans="1:14">
      <c r="A80" s="19">
        <f t="shared" si="11"/>
        <v>78</v>
      </c>
      <c r="B80" s="19" t="s">
        <v>1973</v>
      </c>
      <c r="C80" s="19" t="s">
        <v>1974</v>
      </c>
      <c r="D80" s="20" t="s">
        <v>121</v>
      </c>
      <c r="E80" s="19" t="s">
        <v>1975</v>
      </c>
      <c r="F80" s="19">
        <v>5000</v>
      </c>
      <c r="G80" s="19">
        <v>5000</v>
      </c>
      <c r="H80" s="19">
        <v>800</v>
      </c>
      <c r="I80" s="19">
        <v>340</v>
      </c>
      <c r="J80" s="19">
        <v>0</v>
      </c>
      <c r="K80" s="19" t="s">
        <v>1976</v>
      </c>
      <c r="L80" s="19">
        <v>1140</v>
      </c>
      <c r="M80" s="19">
        <f t="shared" si="10"/>
        <v>1140</v>
      </c>
      <c r="N80" s="19">
        <v>0</v>
      </c>
    </row>
    <row r="81" customHeight="1" spans="1:14">
      <c r="A81" s="19">
        <f t="shared" si="11"/>
        <v>79</v>
      </c>
      <c r="B81" s="19" t="s">
        <v>1977</v>
      </c>
      <c r="C81" s="19" t="s">
        <v>1978</v>
      </c>
      <c r="D81" s="20" t="s">
        <v>125</v>
      </c>
      <c r="E81" s="19" t="s">
        <v>1979</v>
      </c>
      <c r="F81" s="19">
        <v>4999</v>
      </c>
      <c r="G81" s="19">
        <v>4999</v>
      </c>
      <c r="H81" s="19">
        <v>2399.52</v>
      </c>
      <c r="I81" s="19">
        <v>1019.79</v>
      </c>
      <c r="J81" s="19">
        <v>0</v>
      </c>
      <c r="K81" s="19" t="s">
        <v>1744</v>
      </c>
      <c r="L81" s="19">
        <v>3419.31</v>
      </c>
      <c r="M81" s="19">
        <f t="shared" si="10"/>
        <v>3419.31</v>
      </c>
      <c r="N81" s="19">
        <v>30</v>
      </c>
    </row>
    <row r="82" customHeight="1" spans="1:14">
      <c r="A82" s="19">
        <f t="shared" si="11"/>
        <v>80</v>
      </c>
      <c r="B82" s="19" t="s">
        <v>1980</v>
      </c>
      <c r="C82" s="19" t="s">
        <v>1981</v>
      </c>
      <c r="D82" s="20" t="s">
        <v>125</v>
      </c>
      <c r="E82" s="19" t="s">
        <v>1982</v>
      </c>
      <c r="F82" s="19">
        <v>4999</v>
      </c>
      <c r="G82" s="19">
        <v>4999</v>
      </c>
      <c r="H82" s="19">
        <v>2399.52</v>
      </c>
      <c r="I82" s="19">
        <v>1019.79</v>
      </c>
      <c r="J82" s="19">
        <v>0</v>
      </c>
      <c r="K82" s="19" t="s">
        <v>1744</v>
      </c>
      <c r="L82" s="19">
        <v>3419.31</v>
      </c>
      <c r="M82" s="19">
        <f t="shared" si="10"/>
        <v>3419.31</v>
      </c>
      <c r="N82" s="19">
        <v>30</v>
      </c>
    </row>
    <row r="83" customHeight="1" spans="1:14">
      <c r="A83" s="19">
        <f t="shared" si="11"/>
        <v>81</v>
      </c>
      <c r="B83" s="19" t="s">
        <v>1983</v>
      </c>
      <c r="C83" s="19" t="s">
        <v>1984</v>
      </c>
      <c r="D83" s="20" t="s">
        <v>125</v>
      </c>
      <c r="E83" s="19" t="s">
        <v>1985</v>
      </c>
      <c r="F83" s="19">
        <v>4999</v>
      </c>
      <c r="G83" s="19">
        <v>4999</v>
      </c>
      <c r="H83" s="19">
        <v>2399.52</v>
      </c>
      <c r="I83" s="19">
        <v>1019.79</v>
      </c>
      <c r="J83" s="19">
        <v>0</v>
      </c>
      <c r="K83" s="19" t="s">
        <v>1744</v>
      </c>
      <c r="L83" s="19">
        <v>3419.31</v>
      </c>
      <c r="M83" s="19">
        <f t="shared" si="10"/>
        <v>3419.31</v>
      </c>
      <c r="N83" s="19">
        <v>30</v>
      </c>
    </row>
    <row r="84" customHeight="1" spans="1:14">
      <c r="A84" s="19">
        <f t="shared" ref="A84:A93" si="13">ROW()-2</f>
        <v>82</v>
      </c>
      <c r="B84" s="19" t="s">
        <v>1986</v>
      </c>
      <c r="C84" s="19" t="s">
        <v>1987</v>
      </c>
      <c r="D84" s="20" t="s">
        <v>125</v>
      </c>
      <c r="E84" s="19" t="s">
        <v>1988</v>
      </c>
      <c r="F84" s="19">
        <v>4999</v>
      </c>
      <c r="G84" s="19">
        <v>4999</v>
      </c>
      <c r="H84" s="19">
        <v>2399.52</v>
      </c>
      <c r="I84" s="19">
        <v>1019.79</v>
      </c>
      <c r="J84" s="19">
        <v>0</v>
      </c>
      <c r="K84" s="19" t="s">
        <v>1744</v>
      </c>
      <c r="L84" s="19">
        <v>3419.31</v>
      </c>
      <c r="M84" s="19">
        <f t="shared" si="10"/>
        <v>3419.31</v>
      </c>
      <c r="N84" s="19">
        <v>30</v>
      </c>
    </row>
    <row r="85" customHeight="1" spans="1:14">
      <c r="A85" s="19">
        <f t="shared" si="13"/>
        <v>83</v>
      </c>
      <c r="B85" s="19" t="s">
        <v>1989</v>
      </c>
      <c r="C85" s="19" t="s">
        <v>1990</v>
      </c>
      <c r="D85" s="20" t="s">
        <v>125</v>
      </c>
      <c r="E85" s="19" t="s">
        <v>1991</v>
      </c>
      <c r="F85" s="19">
        <v>4999</v>
      </c>
      <c r="G85" s="19">
        <v>4999</v>
      </c>
      <c r="H85" s="19">
        <v>2399.52</v>
      </c>
      <c r="I85" s="19">
        <v>1019.79</v>
      </c>
      <c r="J85" s="19">
        <v>0</v>
      </c>
      <c r="K85" s="19" t="s">
        <v>1744</v>
      </c>
      <c r="L85" s="19">
        <v>3419.31</v>
      </c>
      <c r="M85" s="19">
        <f t="shared" si="10"/>
        <v>3419.31</v>
      </c>
      <c r="N85" s="19">
        <v>30</v>
      </c>
    </row>
    <row r="86" customHeight="1" spans="1:14">
      <c r="A86" s="19">
        <f t="shared" si="13"/>
        <v>84</v>
      </c>
      <c r="B86" s="19" t="s">
        <v>1992</v>
      </c>
      <c r="C86" s="19" t="s">
        <v>1993</v>
      </c>
      <c r="D86" s="20" t="s">
        <v>125</v>
      </c>
      <c r="E86" s="19" t="s">
        <v>1994</v>
      </c>
      <c r="F86" s="19">
        <v>4999</v>
      </c>
      <c r="G86" s="19">
        <v>4999</v>
      </c>
      <c r="H86" s="19">
        <v>2399.52</v>
      </c>
      <c r="I86" s="19">
        <v>1019.79</v>
      </c>
      <c r="J86" s="19">
        <v>0</v>
      </c>
      <c r="K86" s="19" t="s">
        <v>1744</v>
      </c>
      <c r="L86" s="19">
        <v>3419.31</v>
      </c>
      <c r="M86" s="19">
        <f t="shared" si="10"/>
        <v>3419.31</v>
      </c>
      <c r="N86" s="19">
        <v>30</v>
      </c>
    </row>
    <row r="87" customHeight="1" spans="1:14">
      <c r="A87" s="19">
        <f t="shared" si="13"/>
        <v>85</v>
      </c>
      <c r="B87" s="19" t="s">
        <v>1995</v>
      </c>
      <c r="C87" s="19" t="s">
        <v>1996</v>
      </c>
      <c r="D87" s="20" t="s">
        <v>125</v>
      </c>
      <c r="E87" s="19" t="s">
        <v>1997</v>
      </c>
      <c r="F87" s="19">
        <v>4999</v>
      </c>
      <c r="G87" s="19">
        <v>4999</v>
      </c>
      <c r="H87" s="19">
        <v>2399.52</v>
      </c>
      <c r="I87" s="19">
        <v>1019.79</v>
      </c>
      <c r="J87" s="19">
        <v>0</v>
      </c>
      <c r="K87" s="19" t="s">
        <v>1744</v>
      </c>
      <c r="L87" s="19">
        <v>3419.31</v>
      </c>
      <c r="M87" s="19">
        <f t="shared" si="10"/>
        <v>3419.31</v>
      </c>
      <c r="N87" s="19">
        <v>18</v>
      </c>
    </row>
    <row r="88" customHeight="1" spans="1:14">
      <c r="A88" s="19">
        <f t="shared" si="13"/>
        <v>86</v>
      </c>
      <c r="B88" s="19" t="s">
        <v>1998</v>
      </c>
      <c r="C88" s="19" t="s">
        <v>1999</v>
      </c>
      <c r="D88" s="20" t="s">
        <v>125</v>
      </c>
      <c r="E88" s="19" t="s">
        <v>2000</v>
      </c>
      <c r="F88" s="19">
        <v>4999</v>
      </c>
      <c r="G88" s="19">
        <v>4999</v>
      </c>
      <c r="H88" s="19">
        <v>2399.52</v>
      </c>
      <c r="I88" s="19">
        <v>1019.79</v>
      </c>
      <c r="J88" s="19">
        <v>0</v>
      </c>
      <c r="K88" s="19" t="s">
        <v>1744</v>
      </c>
      <c r="L88" s="19">
        <v>3419.31</v>
      </c>
      <c r="M88" s="19">
        <f t="shared" si="10"/>
        <v>3419.31</v>
      </c>
      <c r="N88" s="19">
        <v>18</v>
      </c>
    </row>
    <row r="89" customHeight="1" spans="1:14">
      <c r="A89" s="19">
        <f t="shared" si="13"/>
        <v>87</v>
      </c>
      <c r="B89" s="19" t="s">
        <v>2001</v>
      </c>
      <c r="C89" s="19" t="s">
        <v>1797</v>
      </c>
      <c r="D89" s="20" t="s">
        <v>125</v>
      </c>
      <c r="E89" s="19" t="s">
        <v>1942</v>
      </c>
      <c r="F89" s="19">
        <v>4999</v>
      </c>
      <c r="G89" s="19">
        <v>4999</v>
      </c>
      <c r="H89" s="19">
        <v>2399.52</v>
      </c>
      <c r="I89" s="19">
        <v>1019.79</v>
      </c>
      <c r="J89" s="19">
        <v>0</v>
      </c>
      <c r="K89" s="19" t="s">
        <v>1744</v>
      </c>
      <c r="L89" s="19">
        <v>3419.31</v>
      </c>
      <c r="M89" s="19">
        <f t="shared" si="10"/>
        <v>3419.31</v>
      </c>
      <c r="N89" s="19">
        <v>18</v>
      </c>
    </row>
    <row r="90" customHeight="1" spans="1:14">
      <c r="A90" s="19">
        <f t="shared" si="13"/>
        <v>88</v>
      </c>
      <c r="B90" s="19" t="s">
        <v>2002</v>
      </c>
      <c r="C90" s="19" t="s">
        <v>2003</v>
      </c>
      <c r="D90" s="20" t="s">
        <v>125</v>
      </c>
      <c r="E90" s="19" t="s">
        <v>2004</v>
      </c>
      <c r="F90" s="19">
        <v>4999</v>
      </c>
      <c r="G90" s="19">
        <v>4999</v>
      </c>
      <c r="H90" s="19">
        <v>2399.52</v>
      </c>
      <c r="I90" s="19">
        <v>1019.79</v>
      </c>
      <c r="J90" s="19">
        <v>0</v>
      </c>
      <c r="K90" s="19" t="s">
        <v>1744</v>
      </c>
      <c r="L90" s="19">
        <v>3419.31</v>
      </c>
      <c r="M90" s="19">
        <f t="shared" si="10"/>
        <v>3419.31</v>
      </c>
      <c r="N90" s="19">
        <v>18</v>
      </c>
    </row>
    <row r="91" customHeight="1" spans="1:14">
      <c r="A91" s="19">
        <f t="shared" si="13"/>
        <v>89</v>
      </c>
      <c r="B91" s="19" t="s">
        <v>2005</v>
      </c>
      <c r="C91" s="19" t="s">
        <v>2006</v>
      </c>
      <c r="D91" s="20" t="s">
        <v>125</v>
      </c>
      <c r="E91" s="19" t="s">
        <v>2007</v>
      </c>
      <c r="F91" s="19">
        <v>4999</v>
      </c>
      <c r="G91" s="19">
        <v>4999</v>
      </c>
      <c r="H91" s="19">
        <v>2399.52</v>
      </c>
      <c r="I91" s="19">
        <v>1019.79</v>
      </c>
      <c r="J91" s="19">
        <v>0</v>
      </c>
      <c r="K91" s="19" t="s">
        <v>1744</v>
      </c>
      <c r="L91" s="19">
        <v>3419.31</v>
      </c>
      <c r="M91" s="19">
        <f t="shared" si="10"/>
        <v>3419.31</v>
      </c>
      <c r="N91" s="19">
        <v>5</v>
      </c>
    </row>
    <row r="92" customHeight="1" spans="1:14">
      <c r="A92" s="19">
        <f t="shared" si="13"/>
        <v>90</v>
      </c>
      <c r="B92" s="19" t="s">
        <v>2008</v>
      </c>
      <c r="C92" s="19" t="s">
        <v>2009</v>
      </c>
      <c r="D92" s="20" t="s">
        <v>129</v>
      </c>
      <c r="E92" s="19" t="s">
        <v>2010</v>
      </c>
      <c r="F92" s="19">
        <v>5800</v>
      </c>
      <c r="G92" s="19">
        <v>5800</v>
      </c>
      <c r="H92" s="19">
        <v>2784</v>
      </c>
      <c r="I92" s="19">
        <v>1183.2</v>
      </c>
      <c r="J92" s="19">
        <v>0</v>
      </c>
      <c r="K92" s="19" t="s">
        <v>1744</v>
      </c>
      <c r="L92" s="19">
        <v>3967.2</v>
      </c>
      <c r="M92" s="19">
        <f t="shared" si="10"/>
        <v>3967.2</v>
      </c>
      <c r="N92" s="19">
        <v>31</v>
      </c>
    </row>
    <row r="93" customHeight="1" spans="1:14">
      <c r="A93" s="19">
        <f t="shared" si="13"/>
        <v>91</v>
      </c>
      <c r="B93" s="19" t="s">
        <v>2011</v>
      </c>
      <c r="C93" s="19" t="s">
        <v>2012</v>
      </c>
      <c r="D93" s="20" t="s">
        <v>129</v>
      </c>
      <c r="E93" s="19" t="s">
        <v>2013</v>
      </c>
      <c r="F93" s="19">
        <v>4999</v>
      </c>
      <c r="G93" s="19">
        <v>4999</v>
      </c>
      <c r="H93" s="19">
        <v>2399.52</v>
      </c>
      <c r="I93" s="19">
        <v>1019.79</v>
      </c>
      <c r="J93" s="19">
        <v>0</v>
      </c>
      <c r="K93" s="19" t="s">
        <v>1744</v>
      </c>
      <c r="L93" s="19">
        <v>3419.31</v>
      </c>
      <c r="M93" s="19">
        <f t="shared" si="10"/>
        <v>3419.31</v>
      </c>
      <c r="N93" s="19">
        <v>30</v>
      </c>
    </row>
    <row r="94" customHeight="1" spans="1:14">
      <c r="A94" s="19">
        <f t="shared" ref="A94:A103" si="14">ROW()-2</f>
        <v>92</v>
      </c>
      <c r="B94" s="19" t="s">
        <v>2014</v>
      </c>
      <c r="C94" s="19" t="s">
        <v>2015</v>
      </c>
      <c r="D94" s="20" t="s">
        <v>129</v>
      </c>
      <c r="E94" s="19" t="s">
        <v>2016</v>
      </c>
      <c r="F94" s="19">
        <v>4999</v>
      </c>
      <c r="G94" s="19">
        <v>4999</v>
      </c>
      <c r="H94" s="19">
        <v>2399.52</v>
      </c>
      <c r="I94" s="19">
        <v>1019.79</v>
      </c>
      <c r="J94" s="19">
        <v>0</v>
      </c>
      <c r="K94" s="19" t="s">
        <v>1744</v>
      </c>
      <c r="L94" s="19">
        <v>3419.31</v>
      </c>
      <c r="M94" s="19">
        <f t="shared" si="10"/>
        <v>3419.31</v>
      </c>
      <c r="N94" s="19">
        <v>30</v>
      </c>
    </row>
    <row r="95" customHeight="1" spans="1:14">
      <c r="A95" s="19">
        <f t="shared" si="14"/>
        <v>93</v>
      </c>
      <c r="B95" s="19" t="s">
        <v>2017</v>
      </c>
      <c r="C95" s="19" t="s">
        <v>2018</v>
      </c>
      <c r="D95" s="20" t="s">
        <v>129</v>
      </c>
      <c r="E95" s="19" t="s">
        <v>2019</v>
      </c>
      <c r="F95" s="19">
        <v>4999</v>
      </c>
      <c r="G95" s="19">
        <v>4999</v>
      </c>
      <c r="H95" s="19">
        <v>2399.52</v>
      </c>
      <c r="I95" s="19">
        <v>1019.79</v>
      </c>
      <c r="J95" s="19">
        <v>0</v>
      </c>
      <c r="K95" s="19" t="s">
        <v>1744</v>
      </c>
      <c r="L95" s="19">
        <v>3419.31</v>
      </c>
      <c r="M95" s="19">
        <f t="shared" si="10"/>
        <v>3419.31</v>
      </c>
      <c r="N95" s="19">
        <v>30</v>
      </c>
    </row>
    <row r="96" customHeight="1" spans="1:14">
      <c r="A96" s="19">
        <f t="shared" si="14"/>
        <v>94</v>
      </c>
      <c r="B96" s="19" t="s">
        <v>2020</v>
      </c>
      <c r="C96" s="19" t="s">
        <v>2021</v>
      </c>
      <c r="D96" s="20" t="s">
        <v>129</v>
      </c>
      <c r="E96" s="19" t="s">
        <v>1982</v>
      </c>
      <c r="F96" s="19">
        <v>4999</v>
      </c>
      <c r="G96" s="19">
        <v>4999</v>
      </c>
      <c r="H96" s="19">
        <v>2399.52</v>
      </c>
      <c r="I96" s="19">
        <v>1019.79</v>
      </c>
      <c r="J96" s="19">
        <v>0</v>
      </c>
      <c r="K96" s="19" t="s">
        <v>1744</v>
      </c>
      <c r="L96" s="19">
        <v>3419.31</v>
      </c>
      <c r="M96" s="19">
        <f t="shared" si="10"/>
        <v>3419.31</v>
      </c>
      <c r="N96" s="19">
        <v>30</v>
      </c>
    </row>
    <row r="97" customHeight="1" spans="1:14">
      <c r="A97" s="19">
        <f t="shared" si="14"/>
        <v>95</v>
      </c>
      <c r="B97" s="19" t="s">
        <v>2022</v>
      </c>
      <c r="C97" s="19" t="s">
        <v>2023</v>
      </c>
      <c r="D97" s="20" t="s">
        <v>129</v>
      </c>
      <c r="E97" s="19" t="s">
        <v>1985</v>
      </c>
      <c r="F97" s="19">
        <v>4999</v>
      </c>
      <c r="G97" s="19">
        <v>4999</v>
      </c>
      <c r="H97" s="19">
        <v>2399.52</v>
      </c>
      <c r="I97" s="19">
        <v>1019.79</v>
      </c>
      <c r="J97" s="19">
        <v>0</v>
      </c>
      <c r="K97" s="19" t="s">
        <v>1744</v>
      </c>
      <c r="L97" s="19">
        <v>3419.31</v>
      </c>
      <c r="M97" s="19">
        <f t="shared" si="10"/>
        <v>3419.31</v>
      </c>
      <c r="N97" s="19">
        <v>30</v>
      </c>
    </row>
    <row r="98" customHeight="1" spans="1:14">
      <c r="A98" s="19">
        <f t="shared" si="14"/>
        <v>96</v>
      </c>
      <c r="B98" s="19" t="s">
        <v>2024</v>
      </c>
      <c r="C98" s="19" t="s">
        <v>2025</v>
      </c>
      <c r="D98" s="20" t="s">
        <v>129</v>
      </c>
      <c r="E98" s="19" t="s">
        <v>2026</v>
      </c>
      <c r="F98" s="19">
        <v>4999</v>
      </c>
      <c r="G98" s="19">
        <v>4999</v>
      </c>
      <c r="H98" s="19">
        <v>2399.52</v>
      </c>
      <c r="I98" s="19">
        <v>1019.79</v>
      </c>
      <c r="J98" s="19">
        <v>0</v>
      </c>
      <c r="K98" s="19" t="s">
        <v>1744</v>
      </c>
      <c r="L98" s="19">
        <v>3419.31</v>
      </c>
      <c r="M98" s="19">
        <f t="shared" si="10"/>
        <v>3419.31</v>
      </c>
      <c r="N98" s="19">
        <v>30</v>
      </c>
    </row>
    <row r="99" customHeight="1" spans="1:14">
      <c r="A99" s="19">
        <f t="shared" si="14"/>
        <v>97</v>
      </c>
      <c r="B99" s="19" t="s">
        <v>2027</v>
      </c>
      <c r="C99" s="19" t="s">
        <v>2028</v>
      </c>
      <c r="D99" s="20" t="s">
        <v>129</v>
      </c>
      <c r="E99" s="19" t="s">
        <v>2029</v>
      </c>
      <c r="F99" s="19">
        <v>4999</v>
      </c>
      <c r="G99" s="19">
        <v>4999</v>
      </c>
      <c r="H99" s="19">
        <v>2399.52</v>
      </c>
      <c r="I99" s="19">
        <v>1019.79</v>
      </c>
      <c r="J99" s="19">
        <v>0</v>
      </c>
      <c r="K99" s="19" t="s">
        <v>1744</v>
      </c>
      <c r="L99" s="19">
        <v>3419.31</v>
      </c>
      <c r="M99" s="19">
        <f t="shared" si="10"/>
        <v>3419.31</v>
      </c>
      <c r="N99" s="19">
        <v>30</v>
      </c>
    </row>
    <row r="100" customHeight="1" spans="1:14">
      <c r="A100" s="19">
        <f t="shared" si="14"/>
        <v>98</v>
      </c>
      <c r="B100" s="19" t="s">
        <v>2030</v>
      </c>
      <c r="C100" s="19" t="s">
        <v>2031</v>
      </c>
      <c r="D100" s="20" t="s">
        <v>129</v>
      </c>
      <c r="E100" s="19" t="s">
        <v>2032</v>
      </c>
      <c r="F100" s="19">
        <v>4999</v>
      </c>
      <c r="G100" s="19">
        <v>4999</v>
      </c>
      <c r="H100" s="19">
        <v>2399.52</v>
      </c>
      <c r="I100" s="19">
        <v>1019.79</v>
      </c>
      <c r="J100" s="19">
        <v>0</v>
      </c>
      <c r="K100" s="19" t="s">
        <v>1744</v>
      </c>
      <c r="L100" s="19">
        <v>3419.31</v>
      </c>
      <c r="M100" s="19">
        <f t="shared" si="10"/>
        <v>3419.31</v>
      </c>
      <c r="N100" s="19">
        <v>30</v>
      </c>
    </row>
    <row r="101" customHeight="1" spans="1:14">
      <c r="A101" s="19">
        <f t="shared" si="14"/>
        <v>99</v>
      </c>
      <c r="B101" s="19" t="s">
        <v>2033</v>
      </c>
      <c r="C101" s="19" t="s">
        <v>2034</v>
      </c>
      <c r="D101" s="20" t="s">
        <v>129</v>
      </c>
      <c r="E101" s="19" t="s">
        <v>2035</v>
      </c>
      <c r="F101" s="19">
        <v>4999</v>
      </c>
      <c r="G101" s="19">
        <v>4999</v>
      </c>
      <c r="H101" s="19">
        <v>2399.52</v>
      </c>
      <c r="I101" s="19">
        <v>1019.79</v>
      </c>
      <c r="J101" s="19">
        <v>0</v>
      </c>
      <c r="K101" s="19" t="s">
        <v>1744</v>
      </c>
      <c r="L101" s="19">
        <v>3419.31</v>
      </c>
      <c r="M101" s="19">
        <f t="shared" si="10"/>
        <v>3419.31</v>
      </c>
      <c r="N101" s="19">
        <v>30</v>
      </c>
    </row>
    <row r="102" customHeight="1" spans="1:14">
      <c r="A102" s="19">
        <f t="shared" si="14"/>
        <v>100</v>
      </c>
      <c r="B102" s="19" t="s">
        <v>2036</v>
      </c>
      <c r="C102" s="19" t="s">
        <v>2037</v>
      </c>
      <c r="D102" s="20" t="s">
        <v>129</v>
      </c>
      <c r="E102" s="19" t="s">
        <v>2038</v>
      </c>
      <c r="F102" s="19">
        <v>4999</v>
      </c>
      <c r="G102" s="19">
        <v>4999</v>
      </c>
      <c r="H102" s="19">
        <v>2399.52</v>
      </c>
      <c r="I102" s="19">
        <v>1019.79</v>
      </c>
      <c r="J102" s="19">
        <v>0</v>
      </c>
      <c r="K102" s="19" t="s">
        <v>1744</v>
      </c>
      <c r="L102" s="19">
        <v>3419.31</v>
      </c>
      <c r="M102" s="19">
        <f t="shared" si="10"/>
        <v>3419.31</v>
      </c>
      <c r="N102" s="19">
        <v>30</v>
      </c>
    </row>
    <row r="103" customHeight="1" spans="1:14">
      <c r="A103" s="19">
        <f t="shared" si="14"/>
        <v>101</v>
      </c>
      <c r="B103" s="19" t="s">
        <v>2039</v>
      </c>
      <c r="C103" s="19" t="s">
        <v>2040</v>
      </c>
      <c r="D103" s="20" t="s">
        <v>129</v>
      </c>
      <c r="E103" s="19" t="s">
        <v>2041</v>
      </c>
      <c r="F103" s="19">
        <v>4999</v>
      </c>
      <c r="G103" s="19">
        <v>4999</v>
      </c>
      <c r="H103" s="19">
        <v>2399.52</v>
      </c>
      <c r="I103" s="19">
        <v>1019.79</v>
      </c>
      <c r="J103" s="19">
        <v>0</v>
      </c>
      <c r="K103" s="19" t="s">
        <v>1744</v>
      </c>
      <c r="L103" s="19">
        <v>3419.31</v>
      </c>
      <c r="M103" s="19">
        <f t="shared" si="10"/>
        <v>3419.31</v>
      </c>
      <c r="N103" s="19">
        <v>30</v>
      </c>
    </row>
    <row r="104" customHeight="1" spans="1:14">
      <c r="A104" s="19">
        <f t="shared" ref="A104:A113" si="15">ROW()-2</f>
        <v>102</v>
      </c>
      <c r="B104" s="19" t="s">
        <v>2042</v>
      </c>
      <c r="C104" s="19" t="s">
        <v>2043</v>
      </c>
      <c r="D104" s="20" t="s">
        <v>129</v>
      </c>
      <c r="E104" s="19" t="s">
        <v>2044</v>
      </c>
      <c r="F104" s="19">
        <v>4999</v>
      </c>
      <c r="G104" s="19">
        <v>4999</v>
      </c>
      <c r="H104" s="19">
        <v>2399.52</v>
      </c>
      <c r="I104" s="19">
        <v>1019.79</v>
      </c>
      <c r="J104" s="19">
        <v>0</v>
      </c>
      <c r="K104" s="19" t="s">
        <v>1744</v>
      </c>
      <c r="L104" s="19">
        <v>3419.31</v>
      </c>
      <c r="M104" s="19">
        <f t="shared" si="10"/>
        <v>3419.31</v>
      </c>
      <c r="N104" s="19">
        <v>18</v>
      </c>
    </row>
    <row r="105" customHeight="1" spans="1:14">
      <c r="A105" s="19">
        <f t="shared" si="15"/>
        <v>103</v>
      </c>
      <c r="B105" s="19" t="s">
        <v>2045</v>
      </c>
      <c r="C105" s="19" t="s">
        <v>2046</v>
      </c>
      <c r="D105" s="20" t="s">
        <v>129</v>
      </c>
      <c r="E105" s="19" t="s">
        <v>1936</v>
      </c>
      <c r="F105" s="19">
        <v>4999</v>
      </c>
      <c r="G105" s="19">
        <v>4999</v>
      </c>
      <c r="H105" s="19">
        <v>2399.52</v>
      </c>
      <c r="I105" s="19">
        <v>1019.79</v>
      </c>
      <c r="J105" s="19">
        <v>0</v>
      </c>
      <c r="K105" s="19" t="s">
        <v>1744</v>
      </c>
      <c r="L105" s="19">
        <v>3419.31</v>
      </c>
      <c r="M105" s="19">
        <f t="shared" si="10"/>
        <v>3419.31</v>
      </c>
      <c r="N105" s="19">
        <v>18</v>
      </c>
    </row>
    <row r="106" customHeight="1" spans="1:14">
      <c r="A106" s="19">
        <f t="shared" si="15"/>
        <v>104</v>
      </c>
      <c r="B106" s="19" t="s">
        <v>2047</v>
      </c>
      <c r="C106" s="19" t="s">
        <v>2048</v>
      </c>
      <c r="D106" s="20" t="s">
        <v>129</v>
      </c>
      <c r="E106" s="19" t="s">
        <v>2049</v>
      </c>
      <c r="F106" s="19">
        <v>4999</v>
      </c>
      <c r="G106" s="19">
        <v>4999</v>
      </c>
      <c r="H106" s="19">
        <v>2399.52</v>
      </c>
      <c r="I106" s="19">
        <v>1019.79</v>
      </c>
      <c r="J106" s="19">
        <v>0</v>
      </c>
      <c r="K106" s="19" t="s">
        <v>1744</v>
      </c>
      <c r="L106" s="19">
        <v>3419.31</v>
      </c>
      <c r="M106" s="19">
        <f t="shared" si="10"/>
        <v>3419.31</v>
      </c>
      <c r="N106" s="19">
        <v>6</v>
      </c>
    </row>
    <row r="107" customHeight="1" spans="1:14">
      <c r="A107" s="19">
        <f t="shared" si="15"/>
        <v>105</v>
      </c>
      <c r="B107" s="19" t="s">
        <v>2050</v>
      </c>
      <c r="C107" s="19" t="s">
        <v>2051</v>
      </c>
      <c r="D107" s="20" t="s">
        <v>129</v>
      </c>
      <c r="E107" s="19" t="s">
        <v>2052</v>
      </c>
      <c r="F107" s="19">
        <v>4999</v>
      </c>
      <c r="G107" s="19">
        <v>4999</v>
      </c>
      <c r="H107" s="19">
        <v>2399.52</v>
      </c>
      <c r="I107" s="19">
        <v>1019.79</v>
      </c>
      <c r="J107" s="19">
        <v>0</v>
      </c>
      <c r="K107" s="19" t="s">
        <v>1744</v>
      </c>
      <c r="L107" s="19">
        <v>3419.31</v>
      </c>
      <c r="M107" s="19">
        <f t="shared" si="10"/>
        <v>3419.31</v>
      </c>
      <c r="N107" s="19">
        <v>5</v>
      </c>
    </row>
    <row r="108" customHeight="1" spans="1:14">
      <c r="A108" s="19">
        <f t="shared" si="15"/>
        <v>106</v>
      </c>
      <c r="B108" s="19" t="s">
        <v>2053</v>
      </c>
      <c r="C108" s="19" t="s">
        <v>2037</v>
      </c>
      <c r="D108" s="20" t="s">
        <v>129</v>
      </c>
      <c r="E108" s="19" t="s">
        <v>2054</v>
      </c>
      <c r="F108" s="19">
        <v>4999</v>
      </c>
      <c r="G108" s="19">
        <v>4999</v>
      </c>
      <c r="H108" s="19">
        <v>2399.52</v>
      </c>
      <c r="I108" s="19">
        <v>1019.79</v>
      </c>
      <c r="J108" s="19">
        <v>0</v>
      </c>
      <c r="K108" s="19" t="s">
        <v>1744</v>
      </c>
      <c r="L108" s="19">
        <v>3419.31</v>
      </c>
      <c r="M108" s="19">
        <f t="shared" si="10"/>
        <v>3419.31</v>
      </c>
      <c r="N108" s="19">
        <v>5</v>
      </c>
    </row>
    <row r="109" customHeight="1" spans="1:14">
      <c r="A109" s="19">
        <f t="shared" si="15"/>
        <v>107</v>
      </c>
      <c r="B109" s="19" t="s">
        <v>2055</v>
      </c>
      <c r="C109" s="19" t="s">
        <v>2056</v>
      </c>
      <c r="D109" s="20" t="s">
        <v>129</v>
      </c>
      <c r="E109" s="19" t="s">
        <v>2057</v>
      </c>
      <c r="F109" s="19">
        <v>4999</v>
      </c>
      <c r="G109" s="19">
        <v>4999</v>
      </c>
      <c r="H109" s="19">
        <v>2399.52</v>
      </c>
      <c r="I109" s="19">
        <v>1019.79</v>
      </c>
      <c r="J109" s="19">
        <v>0</v>
      </c>
      <c r="K109" s="19" t="s">
        <v>1744</v>
      </c>
      <c r="L109" s="19">
        <v>3419.31</v>
      </c>
      <c r="M109" s="19">
        <f t="shared" si="10"/>
        <v>3419.31</v>
      </c>
      <c r="N109" s="19">
        <v>5</v>
      </c>
    </row>
    <row r="110" customHeight="1" spans="1:14">
      <c r="A110" s="19">
        <f t="shared" si="15"/>
        <v>108</v>
      </c>
      <c r="B110" s="19" t="s">
        <v>2058</v>
      </c>
      <c r="C110" s="19" t="s">
        <v>2059</v>
      </c>
      <c r="D110" s="20" t="s">
        <v>133</v>
      </c>
      <c r="E110" s="19" t="s">
        <v>2060</v>
      </c>
      <c r="F110" s="19">
        <v>4999</v>
      </c>
      <c r="G110" s="19">
        <v>4999</v>
      </c>
      <c r="H110" s="19">
        <v>2399.52</v>
      </c>
      <c r="I110" s="19">
        <v>1019.79</v>
      </c>
      <c r="J110" s="19">
        <v>0</v>
      </c>
      <c r="K110" s="19" t="s">
        <v>1744</v>
      </c>
      <c r="L110" s="19">
        <v>3419.31</v>
      </c>
      <c r="M110" s="19">
        <f t="shared" si="10"/>
        <v>3419.31</v>
      </c>
      <c r="N110" s="19">
        <v>6</v>
      </c>
    </row>
    <row r="111" customHeight="1" spans="1:14">
      <c r="A111" s="19">
        <f t="shared" si="15"/>
        <v>109</v>
      </c>
      <c r="B111" s="19" t="s">
        <v>2061</v>
      </c>
      <c r="C111" s="19" t="s">
        <v>2062</v>
      </c>
      <c r="D111" s="20" t="s">
        <v>133</v>
      </c>
      <c r="E111" s="19" t="s">
        <v>2063</v>
      </c>
      <c r="F111" s="19">
        <v>4999</v>
      </c>
      <c r="G111" s="19">
        <v>4999</v>
      </c>
      <c r="H111" s="19">
        <v>2399.52</v>
      </c>
      <c r="I111" s="19">
        <v>1019.79</v>
      </c>
      <c r="J111" s="19">
        <v>0</v>
      </c>
      <c r="K111" s="19" t="s">
        <v>1744</v>
      </c>
      <c r="L111" s="19">
        <v>3419.31</v>
      </c>
      <c r="M111" s="19">
        <f t="shared" si="10"/>
        <v>3419.31</v>
      </c>
      <c r="N111" s="19">
        <v>6</v>
      </c>
    </row>
    <row r="112" customHeight="1" spans="1:14">
      <c r="A112" s="19">
        <f t="shared" si="15"/>
        <v>110</v>
      </c>
      <c r="B112" s="19" t="s">
        <v>2064</v>
      </c>
      <c r="C112" s="19" t="s">
        <v>2065</v>
      </c>
      <c r="D112" s="20" t="s">
        <v>133</v>
      </c>
      <c r="E112" s="19" t="s">
        <v>2066</v>
      </c>
      <c r="F112" s="19">
        <v>4999</v>
      </c>
      <c r="G112" s="19">
        <v>4999</v>
      </c>
      <c r="H112" s="19">
        <v>2399.52</v>
      </c>
      <c r="I112" s="19">
        <v>1019.79</v>
      </c>
      <c r="J112" s="19">
        <v>0</v>
      </c>
      <c r="K112" s="19" t="s">
        <v>1744</v>
      </c>
      <c r="L112" s="19">
        <v>3419.31</v>
      </c>
      <c r="M112" s="19">
        <f t="shared" si="10"/>
        <v>3419.31</v>
      </c>
      <c r="N112" s="19">
        <v>5</v>
      </c>
    </row>
    <row r="113" customHeight="1" spans="1:14">
      <c r="A113" s="19">
        <f t="shared" si="15"/>
        <v>111</v>
      </c>
      <c r="B113" s="19" t="s">
        <v>2067</v>
      </c>
      <c r="C113" s="19" t="s">
        <v>2068</v>
      </c>
      <c r="D113" s="20" t="s">
        <v>133</v>
      </c>
      <c r="E113" s="19" t="s">
        <v>2069</v>
      </c>
      <c r="F113" s="19">
        <v>4999</v>
      </c>
      <c r="G113" s="19">
        <v>4999</v>
      </c>
      <c r="H113" s="19">
        <v>2399.52</v>
      </c>
      <c r="I113" s="19">
        <v>1019.79</v>
      </c>
      <c r="J113" s="19">
        <v>0</v>
      </c>
      <c r="K113" s="19" t="s">
        <v>1744</v>
      </c>
      <c r="L113" s="19">
        <v>3419.31</v>
      </c>
      <c r="M113" s="19">
        <f t="shared" si="10"/>
        <v>3419.31</v>
      </c>
      <c r="N113" s="19">
        <v>5</v>
      </c>
    </row>
    <row r="114" customHeight="1" spans="1:14">
      <c r="A114" s="19">
        <f t="shared" ref="A114:A123" si="16">ROW()-2</f>
        <v>112</v>
      </c>
      <c r="B114" s="19" t="s">
        <v>2070</v>
      </c>
      <c r="C114" s="19" t="s">
        <v>2071</v>
      </c>
      <c r="D114" s="20" t="s">
        <v>133</v>
      </c>
      <c r="E114" s="19" t="s">
        <v>2072</v>
      </c>
      <c r="F114" s="19">
        <v>4999</v>
      </c>
      <c r="G114" s="19">
        <v>4999</v>
      </c>
      <c r="H114" s="19">
        <v>2399.52</v>
      </c>
      <c r="I114" s="19">
        <v>1019.79</v>
      </c>
      <c r="J114" s="19">
        <v>0</v>
      </c>
      <c r="K114" s="19" t="s">
        <v>1744</v>
      </c>
      <c r="L114" s="19">
        <v>3419.31</v>
      </c>
      <c r="M114" s="19">
        <f t="shared" si="10"/>
        <v>3419.31</v>
      </c>
      <c r="N114" s="19">
        <v>5</v>
      </c>
    </row>
    <row r="115" customHeight="1" spans="1:14">
      <c r="A115" s="19">
        <f t="shared" si="16"/>
        <v>113</v>
      </c>
      <c r="B115" s="19" t="s">
        <v>2073</v>
      </c>
      <c r="C115" s="19" t="s">
        <v>2074</v>
      </c>
      <c r="D115" s="20" t="s">
        <v>133</v>
      </c>
      <c r="E115" s="19" t="s">
        <v>2075</v>
      </c>
      <c r="F115" s="19">
        <v>4999</v>
      </c>
      <c r="G115" s="19">
        <v>4999</v>
      </c>
      <c r="H115" s="19">
        <v>2399.52</v>
      </c>
      <c r="I115" s="19">
        <v>1019.79</v>
      </c>
      <c r="J115" s="19">
        <v>0</v>
      </c>
      <c r="K115" s="19" t="s">
        <v>1744</v>
      </c>
      <c r="L115" s="19">
        <v>3419.31</v>
      </c>
      <c r="M115" s="19">
        <f t="shared" si="10"/>
        <v>3419.31</v>
      </c>
      <c r="N115" s="19">
        <v>5</v>
      </c>
    </row>
    <row r="116" customHeight="1" spans="1:14">
      <c r="A116" s="19">
        <f t="shared" si="16"/>
        <v>114</v>
      </c>
      <c r="B116" s="19" t="s">
        <v>2076</v>
      </c>
      <c r="C116" s="19" t="s">
        <v>2077</v>
      </c>
      <c r="D116" s="20" t="s">
        <v>133</v>
      </c>
      <c r="E116" s="19" t="s">
        <v>2078</v>
      </c>
      <c r="F116" s="19">
        <v>4999</v>
      </c>
      <c r="G116" s="19">
        <v>4999</v>
      </c>
      <c r="H116" s="19">
        <v>2399.52</v>
      </c>
      <c r="I116" s="19">
        <v>1019.79</v>
      </c>
      <c r="J116" s="19">
        <v>0</v>
      </c>
      <c r="K116" s="19" t="s">
        <v>1744</v>
      </c>
      <c r="L116" s="19">
        <v>3419.31</v>
      </c>
      <c r="M116" s="19">
        <f t="shared" si="10"/>
        <v>3419.31</v>
      </c>
      <c r="N116" s="19">
        <v>5</v>
      </c>
    </row>
    <row r="117" customHeight="1" spans="1:14">
      <c r="A117" s="19">
        <f t="shared" si="16"/>
        <v>115</v>
      </c>
      <c r="B117" s="19" t="s">
        <v>2079</v>
      </c>
      <c r="C117" s="19" t="s">
        <v>2080</v>
      </c>
      <c r="D117" s="20" t="s">
        <v>133</v>
      </c>
      <c r="E117" s="19" t="s">
        <v>1763</v>
      </c>
      <c r="F117" s="19">
        <v>4999</v>
      </c>
      <c r="G117" s="19">
        <v>4999</v>
      </c>
      <c r="H117" s="19">
        <v>2399.52</v>
      </c>
      <c r="I117" s="19">
        <v>1019.79</v>
      </c>
      <c r="J117" s="19">
        <v>0</v>
      </c>
      <c r="K117" s="19" t="s">
        <v>1744</v>
      </c>
      <c r="L117" s="19">
        <v>3419.31</v>
      </c>
      <c r="M117" s="19">
        <f t="shared" si="10"/>
        <v>3419.31</v>
      </c>
      <c r="N117" s="19">
        <v>5</v>
      </c>
    </row>
    <row r="118" customHeight="1" spans="1:14">
      <c r="A118" s="19">
        <f t="shared" si="16"/>
        <v>116</v>
      </c>
      <c r="B118" s="19" t="s">
        <v>2081</v>
      </c>
      <c r="C118" s="19" t="s">
        <v>2082</v>
      </c>
      <c r="D118" s="20" t="s">
        <v>133</v>
      </c>
      <c r="E118" s="19" t="s">
        <v>2083</v>
      </c>
      <c r="F118" s="19">
        <v>4999</v>
      </c>
      <c r="G118" s="19">
        <v>4999</v>
      </c>
      <c r="H118" s="19">
        <v>2399.52</v>
      </c>
      <c r="I118" s="19">
        <v>1019.79</v>
      </c>
      <c r="J118" s="19">
        <v>0</v>
      </c>
      <c r="K118" s="19" t="s">
        <v>1744</v>
      </c>
      <c r="L118" s="19">
        <v>3419.31</v>
      </c>
      <c r="M118" s="19">
        <f t="shared" si="10"/>
        <v>3419.31</v>
      </c>
      <c r="N118" s="19">
        <v>5</v>
      </c>
    </row>
    <row r="119" customHeight="1" spans="1:14">
      <c r="A119" s="19">
        <f t="shared" si="16"/>
        <v>117</v>
      </c>
      <c r="B119" s="19" t="s">
        <v>2084</v>
      </c>
      <c r="C119" s="19" t="s">
        <v>2085</v>
      </c>
      <c r="D119" s="20" t="s">
        <v>133</v>
      </c>
      <c r="E119" s="19" t="s">
        <v>1775</v>
      </c>
      <c r="F119" s="19">
        <v>4999</v>
      </c>
      <c r="G119" s="19">
        <v>4999</v>
      </c>
      <c r="H119" s="19">
        <v>2399.52</v>
      </c>
      <c r="I119" s="19">
        <v>1019.79</v>
      </c>
      <c r="J119" s="19">
        <v>0</v>
      </c>
      <c r="K119" s="19" t="s">
        <v>1744</v>
      </c>
      <c r="L119" s="19">
        <v>3419.31</v>
      </c>
      <c r="M119" s="19">
        <f t="shared" si="10"/>
        <v>3419.31</v>
      </c>
      <c r="N119" s="19">
        <v>5</v>
      </c>
    </row>
    <row r="120" customHeight="1" spans="1:14">
      <c r="A120" s="19">
        <f t="shared" si="16"/>
        <v>118</v>
      </c>
      <c r="B120" s="19" t="s">
        <v>2086</v>
      </c>
      <c r="C120" s="19" t="s">
        <v>2015</v>
      </c>
      <c r="D120" s="20" t="s">
        <v>133</v>
      </c>
      <c r="E120" s="19" t="s">
        <v>2032</v>
      </c>
      <c r="F120" s="19">
        <v>4999</v>
      </c>
      <c r="G120" s="19">
        <v>4999</v>
      </c>
      <c r="H120" s="19">
        <v>2399.52</v>
      </c>
      <c r="I120" s="19">
        <v>1019.79</v>
      </c>
      <c r="J120" s="19">
        <v>0</v>
      </c>
      <c r="K120" s="19" t="s">
        <v>1744</v>
      </c>
      <c r="L120" s="19">
        <v>3419.31</v>
      </c>
      <c r="M120" s="19">
        <f t="shared" si="10"/>
        <v>3419.31</v>
      </c>
      <c r="N120" s="19">
        <v>5</v>
      </c>
    </row>
    <row r="121" customHeight="1" spans="1:14">
      <c r="A121" s="19">
        <f t="shared" si="16"/>
        <v>119</v>
      </c>
      <c r="B121" s="19" t="s">
        <v>2087</v>
      </c>
      <c r="C121" s="19" t="s">
        <v>2088</v>
      </c>
      <c r="D121" s="20" t="s">
        <v>133</v>
      </c>
      <c r="E121" s="19" t="s">
        <v>2089</v>
      </c>
      <c r="F121" s="19">
        <v>4999</v>
      </c>
      <c r="G121" s="19">
        <v>4999</v>
      </c>
      <c r="H121" s="19">
        <v>2399.52</v>
      </c>
      <c r="I121" s="19">
        <v>1019.79</v>
      </c>
      <c r="J121" s="19">
        <v>0</v>
      </c>
      <c r="K121" s="19" t="s">
        <v>1744</v>
      </c>
      <c r="L121" s="19">
        <v>3419.31</v>
      </c>
      <c r="M121" s="19">
        <f t="shared" si="10"/>
        <v>3419.31</v>
      </c>
      <c r="N121" s="19">
        <v>5</v>
      </c>
    </row>
    <row r="122" customHeight="1" spans="1:14">
      <c r="A122" s="19">
        <f t="shared" si="16"/>
        <v>120</v>
      </c>
      <c r="B122" s="19" t="s">
        <v>2090</v>
      </c>
      <c r="C122" s="19" t="s">
        <v>2091</v>
      </c>
      <c r="D122" s="20" t="s">
        <v>133</v>
      </c>
      <c r="E122" s="19" t="s">
        <v>2092</v>
      </c>
      <c r="F122" s="19">
        <v>4999</v>
      </c>
      <c r="G122" s="19">
        <v>4999</v>
      </c>
      <c r="H122" s="19">
        <v>2399.52</v>
      </c>
      <c r="I122" s="19">
        <v>1019.79</v>
      </c>
      <c r="J122" s="19">
        <v>0</v>
      </c>
      <c r="K122" s="19" t="s">
        <v>1744</v>
      </c>
      <c r="L122" s="19">
        <v>3419.31</v>
      </c>
      <c r="M122" s="19">
        <f t="shared" si="10"/>
        <v>3419.31</v>
      </c>
      <c r="N122" s="19">
        <v>5</v>
      </c>
    </row>
    <row r="123" customHeight="1" spans="1:14">
      <c r="A123" s="19">
        <f t="shared" si="16"/>
        <v>121</v>
      </c>
      <c r="B123" s="19" t="s">
        <v>2093</v>
      </c>
      <c r="C123" s="19" t="s">
        <v>2094</v>
      </c>
      <c r="D123" s="20" t="s">
        <v>133</v>
      </c>
      <c r="E123" s="19" t="s">
        <v>2095</v>
      </c>
      <c r="F123" s="19">
        <v>4999</v>
      </c>
      <c r="G123" s="19">
        <v>4999</v>
      </c>
      <c r="H123" s="19">
        <v>2399.52</v>
      </c>
      <c r="I123" s="19">
        <v>1019.79</v>
      </c>
      <c r="J123" s="19">
        <v>0</v>
      </c>
      <c r="K123" s="19" t="s">
        <v>1744</v>
      </c>
      <c r="L123" s="19">
        <v>3419.31</v>
      </c>
      <c r="M123" s="19">
        <f t="shared" si="10"/>
        <v>3419.31</v>
      </c>
      <c r="N123" s="19">
        <v>5</v>
      </c>
    </row>
    <row r="124" customHeight="1" spans="1:14">
      <c r="A124" s="19">
        <f t="shared" ref="A124:A133" si="17">ROW()-2</f>
        <v>122</v>
      </c>
      <c r="B124" s="19" t="s">
        <v>2096</v>
      </c>
      <c r="C124" s="19" t="s">
        <v>2097</v>
      </c>
      <c r="D124" s="20" t="s">
        <v>133</v>
      </c>
      <c r="E124" s="19" t="s">
        <v>1897</v>
      </c>
      <c r="F124" s="19">
        <v>4999</v>
      </c>
      <c r="G124" s="19">
        <v>4999</v>
      </c>
      <c r="H124" s="19">
        <v>2399.52</v>
      </c>
      <c r="I124" s="19">
        <v>1019.79</v>
      </c>
      <c r="J124" s="19">
        <v>0</v>
      </c>
      <c r="K124" s="19" t="s">
        <v>1744</v>
      </c>
      <c r="L124" s="19">
        <v>3419.31</v>
      </c>
      <c r="M124" s="19">
        <f t="shared" si="10"/>
        <v>3419.31</v>
      </c>
      <c r="N124" s="19">
        <v>2</v>
      </c>
    </row>
    <row r="125" customHeight="1" spans="1:14">
      <c r="A125" s="19">
        <f t="shared" si="17"/>
        <v>123</v>
      </c>
      <c r="B125" s="19" t="s">
        <v>2098</v>
      </c>
      <c r="C125" s="19" t="s">
        <v>2099</v>
      </c>
      <c r="D125" s="20" t="s">
        <v>133</v>
      </c>
      <c r="E125" s="19" t="s">
        <v>2100</v>
      </c>
      <c r="F125" s="19">
        <v>4999</v>
      </c>
      <c r="G125" s="19">
        <v>4999</v>
      </c>
      <c r="H125" s="19">
        <v>2399.52</v>
      </c>
      <c r="I125" s="19">
        <v>1019.79</v>
      </c>
      <c r="J125" s="19">
        <v>0</v>
      </c>
      <c r="K125" s="19" t="s">
        <v>1744</v>
      </c>
      <c r="L125" s="19">
        <v>3419.31</v>
      </c>
      <c r="M125" s="19">
        <f t="shared" si="10"/>
        <v>3419.31</v>
      </c>
      <c r="N125" s="19">
        <v>2</v>
      </c>
    </row>
    <row r="126" customHeight="1" spans="1:14">
      <c r="A126" s="19">
        <f t="shared" si="17"/>
        <v>124</v>
      </c>
      <c r="B126" s="19" t="s">
        <v>2101</v>
      </c>
      <c r="C126" s="19" t="s">
        <v>2102</v>
      </c>
      <c r="D126" s="20" t="s">
        <v>133</v>
      </c>
      <c r="E126" s="19" t="s">
        <v>2103</v>
      </c>
      <c r="F126" s="19">
        <v>4999</v>
      </c>
      <c r="G126" s="19">
        <v>4999</v>
      </c>
      <c r="H126" s="19">
        <v>2399.52</v>
      </c>
      <c r="I126" s="19">
        <v>1019.79</v>
      </c>
      <c r="J126" s="19">
        <v>0</v>
      </c>
      <c r="K126" s="19" t="s">
        <v>1744</v>
      </c>
      <c r="L126" s="19">
        <v>3419.31</v>
      </c>
      <c r="M126" s="19">
        <f t="shared" si="10"/>
        <v>3419.31</v>
      </c>
      <c r="N126" s="19">
        <v>2</v>
      </c>
    </row>
    <row r="127" customHeight="1" spans="1:14">
      <c r="A127" s="19">
        <f t="shared" si="17"/>
        <v>125</v>
      </c>
      <c r="B127" s="19" t="s">
        <v>2104</v>
      </c>
      <c r="C127" s="19" t="s">
        <v>2105</v>
      </c>
      <c r="D127" s="20" t="s">
        <v>133</v>
      </c>
      <c r="E127" s="19" t="s">
        <v>2106</v>
      </c>
      <c r="F127" s="19">
        <v>4999</v>
      </c>
      <c r="G127" s="19">
        <v>4999</v>
      </c>
      <c r="H127" s="19">
        <v>2399.52</v>
      </c>
      <c r="I127" s="19">
        <v>1019.79</v>
      </c>
      <c r="J127" s="19">
        <v>0</v>
      </c>
      <c r="K127" s="19" t="s">
        <v>1744</v>
      </c>
      <c r="L127" s="19">
        <v>3419.31</v>
      </c>
      <c r="M127" s="19">
        <f t="shared" si="10"/>
        <v>3419.31</v>
      </c>
      <c r="N127" s="19">
        <v>2</v>
      </c>
    </row>
    <row r="128" customHeight="1" spans="1:14">
      <c r="A128" s="19">
        <f t="shared" si="17"/>
        <v>126</v>
      </c>
      <c r="B128" s="19" t="s">
        <v>2107</v>
      </c>
      <c r="C128" s="19" t="s">
        <v>2108</v>
      </c>
      <c r="D128" s="20" t="s">
        <v>133</v>
      </c>
      <c r="E128" s="19" t="s">
        <v>2109</v>
      </c>
      <c r="F128" s="19">
        <v>4999</v>
      </c>
      <c r="G128" s="19">
        <v>4999</v>
      </c>
      <c r="H128" s="19">
        <v>2399.52</v>
      </c>
      <c r="I128" s="19">
        <v>1019.79</v>
      </c>
      <c r="J128" s="19">
        <v>0</v>
      </c>
      <c r="K128" s="19" t="s">
        <v>1744</v>
      </c>
      <c r="L128" s="19">
        <v>3419.31</v>
      </c>
      <c r="M128" s="19">
        <f t="shared" si="10"/>
        <v>3419.31</v>
      </c>
      <c r="N128" s="19">
        <v>13</v>
      </c>
    </row>
    <row r="129" customHeight="1" spans="1:14">
      <c r="A129" s="19">
        <f t="shared" si="17"/>
        <v>127</v>
      </c>
      <c r="B129" s="19" t="s">
        <v>2110</v>
      </c>
      <c r="C129" s="19" t="s">
        <v>2111</v>
      </c>
      <c r="D129" s="20" t="s">
        <v>137</v>
      </c>
      <c r="E129" s="19" t="s">
        <v>2112</v>
      </c>
      <c r="F129" s="19">
        <v>4999</v>
      </c>
      <c r="G129" s="19">
        <v>4999</v>
      </c>
      <c r="H129" s="19">
        <v>2399.52</v>
      </c>
      <c r="I129" s="19">
        <v>1019.79</v>
      </c>
      <c r="J129" s="19">
        <v>0</v>
      </c>
      <c r="K129" s="19" t="s">
        <v>1744</v>
      </c>
      <c r="L129" s="19">
        <v>3419.31</v>
      </c>
      <c r="M129" s="19">
        <f t="shared" si="10"/>
        <v>3419.31</v>
      </c>
      <c r="N129" s="19">
        <v>24</v>
      </c>
    </row>
    <row r="130" customHeight="1" spans="1:14">
      <c r="A130" s="19">
        <f t="shared" si="17"/>
        <v>128</v>
      </c>
      <c r="B130" s="19" t="s">
        <v>2113</v>
      </c>
      <c r="C130" s="19" t="s">
        <v>2114</v>
      </c>
      <c r="D130" s="20" t="s">
        <v>137</v>
      </c>
      <c r="E130" s="19" t="s">
        <v>2115</v>
      </c>
      <c r="F130" s="19">
        <v>4999</v>
      </c>
      <c r="G130" s="19">
        <v>4999</v>
      </c>
      <c r="H130" s="19">
        <v>2399.52</v>
      </c>
      <c r="I130" s="19">
        <v>1019.79</v>
      </c>
      <c r="J130" s="19">
        <v>0</v>
      </c>
      <c r="K130" s="19" t="s">
        <v>1744</v>
      </c>
      <c r="L130" s="19">
        <v>3419.31</v>
      </c>
      <c r="M130" s="19">
        <f t="shared" si="10"/>
        <v>3419.31</v>
      </c>
      <c r="N130" s="19">
        <v>10</v>
      </c>
    </row>
    <row r="131" customHeight="1" spans="1:14">
      <c r="A131" s="19">
        <f t="shared" si="17"/>
        <v>129</v>
      </c>
      <c r="B131" s="19" t="s">
        <v>2116</v>
      </c>
      <c r="C131" s="19" t="s">
        <v>2117</v>
      </c>
      <c r="D131" s="20" t="s">
        <v>137</v>
      </c>
      <c r="E131" s="19" t="s">
        <v>2044</v>
      </c>
      <c r="F131" s="19">
        <v>4999</v>
      </c>
      <c r="G131" s="19">
        <v>4999</v>
      </c>
      <c r="H131" s="19">
        <v>2399.52</v>
      </c>
      <c r="I131" s="19">
        <v>1019.79</v>
      </c>
      <c r="J131" s="19">
        <v>0</v>
      </c>
      <c r="K131" s="19" t="s">
        <v>1744</v>
      </c>
      <c r="L131" s="19">
        <v>3419.31</v>
      </c>
      <c r="M131" s="19">
        <f t="shared" si="10"/>
        <v>3419.31</v>
      </c>
      <c r="N131" s="19">
        <v>7</v>
      </c>
    </row>
    <row r="132" customHeight="1" spans="1:14">
      <c r="A132" s="19">
        <f t="shared" si="17"/>
        <v>130</v>
      </c>
      <c r="B132" s="19" t="s">
        <v>2118</v>
      </c>
      <c r="C132" s="19" t="s">
        <v>2119</v>
      </c>
      <c r="D132" s="20" t="s">
        <v>137</v>
      </c>
      <c r="E132" s="19" t="s">
        <v>2120</v>
      </c>
      <c r="F132" s="19">
        <v>4999</v>
      </c>
      <c r="G132" s="19">
        <v>4999</v>
      </c>
      <c r="H132" s="19">
        <v>799.84</v>
      </c>
      <c r="I132" s="19">
        <v>339.93</v>
      </c>
      <c r="J132" s="19">
        <v>0</v>
      </c>
      <c r="K132" s="19" t="s">
        <v>1976</v>
      </c>
      <c r="L132" s="19">
        <v>1139.77</v>
      </c>
      <c r="M132" s="19">
        <f t="shared" ref="M132:M195" si="18">L132</f>
        <v>1139.77</v>
      </c>
      <c r="N132" s="19">
        <v>0</v>
      </c>
    </row>
    <row r="133" customHeight="1" spans="1:14">
      <c r="A133" s="19">
        <f t="shared" si="17"/>
        <v>131</v>
      </c>
      <c r="B133" s="19" t="s">
        <v>2121</v>
      </c>
      <c r="C133" s="19" t="s">
        <v>2122</v>
      </c>
      <c r="D133" s="20" t="s">
        <v>137</v>
      </c>
      <c r="E133" s="19" t="s">
        <v>2123</v>
      </c>
      <c r="F133" s="19">
        <v>4999</v>
      </c>
      <c r="G133" s="19">
        <v>4999</v>
      </c>
      <c r="H133" s="19">
        <v>799.84</v>
      </c>
      <c r="I133" s="19">
        <v>339.93</v>
      </c>
      <c r="J133" s="19">
        <v>0</v>
      </c>
      <c r="K133" s="19" t="s">
        <v>1976</v>
      </c>
      <c r="L133" s="19">
        <v>1139.77</v>
      </c>
      <c r="M133" s="19">
        <f t="shared" si="18"/>
        <v>1139.77</v>
      </c>
      <c r="N133" s="19">
        <v>0</v>
      </c>
    </row>
    <row r="134" customHeight="1" spans="1:14">
      <c r="A134" s="19">
        <f t="shared" ref="A134:A143" si="19">ROW()-2</f>
        <v>132</v>
      </c>
      <c r="B134" s="19" t="s">
        <v>2124</v>
      </c>
      <c r="C134" s="19" t="s">
        <v>2125</v>
      </c>
      <c r="D134" s="20" t="s">
        <v>141</v>
      </c>
      <c r="E134" s="19" t="s">
        <v>2126</v>
      </c>
      <c r="F134" s="19">
        <v>4999</v>
      </c>
      <c r="G134" s="19">
        <v>4999</v>
      </c>
      <c r="H134" s="19">
        <v>2399.52</v>
      </c>
      <c r="I134" s="19">
        <v>1019.79</v>
      </c>
      <c r="J134" s="19">
        <v>0</v>
      </c>
      <c r="K134" s="19" t="s">
        <v>1744</v>
      </c>
      <c r="L134" s="19">
        <v>3419.31</v>
      </c>
      <c r="M134" s="19">
        <f t="shared" si="18"/>
        <v>3419.31</v>
      </c>
      <c r="N134" s="19">
        <v>2</v>
      </c>
    </row>
    <row r="135" customHeight="1" spans="1:14">
      <c r="A135" s="19">
        <f t="shared" si="19"/>
        <v>133</v>
      </c>
      <c r="B135" s="19" t="s">
        <v>2127</v>
      </c>
      <c r="C135" s="19" t="s">
        <v>2128</v>
      </c>
      <c r="D135" s="20" t="s">
        <v>141</v>
      </c>
      <c r="E135" s="19" t="s">
        <v>2129</v>
      </c>
      <c r="F135" s="19">
        <v>4999</v>
      </c>
      <c r="G135" s="19">
        <v>4999</v>
      </c>
      <c r="H135" s="19">
        <v>2399.52</v>
      </c>
      <c r="I135" s="19">
        <v>1019.79</v>
      </c>
      <c r="J135" s="19">
        <v>0</v>
      </c>
      <c r="K135" s="19" t="s">
        <v>1744</v>
      </c>
      <c r="L135" s="19">
        <v>3419.31</v>
      </c>
      <c r="M135" s="19">
        <f t="shared" si="18"/>
        <v>3419.31</v>
      </c>
      <c r="N135" s="19">
        <v>23</v>
      </c>
    </row>
    <row r="136" customHeight="1" spans="1:14">
      <c r="A136" s="19">
        <f t="shared" si="19"/>
        <v>134</v>
      </c>
      <c r="B136" s="19" t="s">
        <v>2130</v>
      </c>
      <c r="C136" s="19" t="s">
        <v>2131</v>
      </c>
      <c r="D136" s="20" t="s">
        <v>141</v>
      </c>
      <c r="E136" s="19" t="s">
        <v>2132</v>
      </c>
      <c r="F136" s="19">
        <v>4999</v>
      </c>
      <c r="G136" s="19">
        <v>4999</v>
      </c>
      <c r="H136" s="19">
        <v>799.84</v>
      </c>
      <c r="I136" s="19">
        <v>339.93</v>
      </c>
      <c r="J136" s="19">
        <v>0</v>
      </c>
      <c r="K136" s="19" t="s">
        <v>1976</v>
      </c>
      <c r="L136" s="19">
        <v>1139.77</v>
      </c>
      <c r="M136" s="19">
        <f t="shared" si="18"/>
        <v>1139.77</v>
      </c>
      <c r="N136" s="19">
        <v>0</v>
      </c>
    </row>
    <row r="137" customHeight="1" spans="1:14">
      <c r="A137" s="19">
        <f t="shared" si="19"/>
        <v>135</v>
      </c>
      <c r="B137" s="19" t="s">
        <v>2133</v>
      </c>
      <c r="C137" s="19" t="s">
        <v>2134</v>
      </c>
      <c r="D137" s="20" t="s">
        <v>145</v>
      </c>
      <c r="E137" s="19" t="s">
        <v>2135</v>
      </c>
      <c r="F137" s="19">
        <v>4999</v>
      </c>
      <c r="G137" s="19">
        <v>4999</v>
      </c>
      <c r="H137" s="19">
        <f>F137*0.16*(MID(K137,12,2)-MID(K137,5,2)+1)</f>
        <v>2399.52</v>
      </c>
      <c r="I137" s="19">
        <v>1019.79</v>
      </c>
      <c r="J137" s="19">
        <v>0</v>
      </c>
      <c r="K137" s="19" t="s">
        <v>1744</v>
      </c>
      <c r="L137" s="19">
        <v>3419.31</v>
      </c>
      <c r="M137" s="19">
        <f t="shared" si="18"/>
        <v>3419.31</v>
      </c>
      <c r="N137" s="19">
        <v>10</v>
      </c>
    </row>
    <row r="138" customHeight="1" spans="1:14">
      <c r="A138" s="19">
        <f t="shared" si="19"/>
        <v>136</v>
      </c>
      <c r="B138" s="19" t="s">
        <v>2136</v>
      </c>
      <c r="C138" s="19" t="s">
        <v>2137</v>
      </c>
      <c r="D138" s="20" t="s">
        <v>145</v>
      </c>
      <c r="E138" s="19" t="s">
        <v>2138</v>
      </c>
      <c r="F138" s="19">
        <v>4999</v>
      </c>
      <c r="G138" s="19">
        <v>4999</v>
      </c>
      <c r="H138" s="19">
        <f>F138*0.16*(MID(K138,12,2)-MID(K138,5,2)+1)</f>
        <v>2399.52</v>
      </c>
      <c r="I138" s="19">
        <v>1019.79</v>
      </c>
      <c r="J138" s="19">
        <v>0</v>
      </c>
      <c r="K138" s="19" t="s">
        <v>1744</v>
      </c>
      <c r="L138" s="19">
        <v>3419.31</v>
      </c>
      <c r="M138" s="19">
        <f t="shared" si="18"/>
        <v>3419.31</v>
      </c>
      <c r="N138" s="19">
        <v>23</v>
      </c>
    </row>
    <row r="139" customHeight="1" spans="1:14">
      <c r="A139" s="19">
        <f t="shared" si="19"/>
        <v>137</v>
      </c>
      <c r="B139" s="19" t="s">
        <v>2139</v>
      </c>
      <c r="C139" s="19" t="s">
        <v>2140</v>
      </c>
      <c r="D139" s="20" t="s">
        <v>149</v>
      </c>
      <c r="E139" s="19" t="s">
        <v>1804</v>
      </c>
      <c r="F139" s="19">
        <v>4999</v>
      </c>
      <c r="G139" s="19">
        <v>4999</v>
      </c>
      <c r="H139" s="19">
        <v>2399.52</v>
      </c>
      <c r="I139" s="19">
        <v>1019.79</v>
      </c>
      <c r="J139" s="19">
        <v>0</v>
      </c>
      <c r="K139" s="19" t="s">
        <v>1744</v>
      </c>
      <c r="L139" s="19">
        <v>3419.31</v>
      </c>
      <c r="M139" s="19">
        <f t="shared" si="18"/>
        <v>3419.31</v>
      </c>
      <c r="N139" s="19">
        <v>16</v>
      </c>
    </row>
    <row r="140" customHeight="1" spans="1:14">
      <c r="A140" s="19">
        <f t="shared" si="19"/>
        <v>138</v>
      </c>
      <c r="B140" s="19" t="s">
        <v>2141</v>
      </c>
      <c r="C140" s="19" t="s">
        <v>2142</v>
      </c>
      <c r="D140" s="20" t="s">
        <v>153</v>
      </c>
      <c r="E140" s="19" t="s">
        <v>2143</v>
      </c>
      <c r="F140" s="19">
        <v>4999</v>
      </c>
      <c r="G140" s="19">
        <v>4999</v>
      </c>
      <c r="H140" s="19">
        <v>2399.52</v>
      </c>
      <c r="I140" s="19">
        <v>1019.79</v>
      </c>
      <c r="J140" s="19">
        <v>0</v>
      </c>
      <c r="K140" s="19" t="s">
        <v>1744</v>
      </c>
      <c r="L140" s="19">
        <v>3419.31</v>
      </c>
      <c r="M140" s="19">
        <f t="shared" si="18"/>
        <v>3419.31</v>
      </c>
      <c r="N140" s="19">
        <v>31</v>
      </c>
    </row>
    <row r="141" customHeight="1" spans="1:14">
      <c r="A141" s="19">
        <f t="shared" si="19"/>
        <v>139</v>
      </c>
      <c r="B141" s="19" t="s">
        <v>2144</v>
      </c>
      <c r="C141" s="19" t="s">
        <v>2145</v>
      </c>
      <c r="D141" s="20" t="s">
        <v>153</v>
      </c>
      <c r="E141" s="19" t="s">
        <v>2146</v>
      </c>
      <c r="F141" s="19">
        <v>4999</v>
      </c>
      <c r="G141" s="19">
        <v>4999</v>
      </c>
      <c r="H141" s="19">
        <v>2399.52</v>
      </c>
      <c r="I141" s="19">
        <v>1019.79</v>
      </c>
      <c r="J141" s="19">
        <v>0</v>
      </c>
      <c r="K141" s="19" t="s">
        <v>1744</v>
      </c>
      <c r="L141" s="19">
        <v>3419.31</v>
      </c>
      <c r="M141" s="19">
        <f t="shared" si="18"/>
        <v>3419.31</v>
      </c>
      <c r="N141" s="19">
        <v>31</v>
      </c>
    </row>
    <row r="142" customHeight="1" spans="1:14">
      <c r="A142" s="19">
        <f t="shared" si="19"/>
        <v>140</v>
      </c>
      <c r="B142" s="19" t="s">
        <v>2147</v>
      </c>
      <c r="C142" s="19" t="s">
        <v>2148</v>
      </c>
      <c r="D142" s="20" t="s">
        <v>153</v>
      </c>
      <c r="E142" s="19" t="s">
        <v>2149</v>
      </c>
      <c r="F142" s="19">
        <v>4999</v>
      </c>
      <c r="G142" s="19">
        <v>4999</v>
      </c>
      <c r="H142" s="19">
        <v>2399.52</v>
      </c>
      <c r="I142" s="19">
        <v>1019.79</v>
      </c>
      <c r="J142" s="19">
        <v>0</v>
      </c>
      <c r="K142" s="19" t="s">
        <v>1744</v>
      </c>
      <c r="L142" s="19">
        <v>3419.31</v>
      </c>
      <c r="M142" s="19">
        <f t="shared" si="18"/>
        <v>3419.31</v>
      </c>
      <c r="N142" s="19">
        <v>14</v>
      </c>
    </row>
    <row r="143" customHeight="1" spans="1:14">
      <c r="A143" s="19">
        <f t="shared" si="19"/>
        <v>141</v>
      </c>
      <c r="B143" s="19" t="s">
        <v>2150</v>
      </c>
      <c r="C143" s="19" t="s">
        <v>2151</v>
      </c>
      <c r="D143" s="20" t="s">
        <v>153</v>
      </c>
      <c r="E143" s="19" t="s">
        <v>2152</v>
      </c>
      <c r="F143" s="19">
        <v>4999</v>
      </c>
      <c r="G143" s="19">
        <v>4999</v>
      </c>
      <c r="H143" s="19">
        <v>2399.52</v>
      </c>
      <c r="I143" s="19">
        <v>1019.79</v>
      </c>
      <c r="J143" s="19">
        <v>0</v>
      </c>
      <c r="K143" s="19" t="s">
        <v>1744</v>
      </c>
      <c r="L143" s="19">
        <v>3419.31</v>
      </c>
      <c r="M143" s="19">
        <f t="shared" si="18"/>
        <v>3419.31</v>
      </c>
      <c r="N143" s="19">
        <v>15</v>
      </c>
    </row>
    <row r="144" customHeight="1" spans="1:14">
      <c r="A144" s="19">
        <f t="shared" ref="A144:A153" si="20">ROW()-2</f>
        <v>142</v>
      </c>
      <c r="B144" s="19" t="s">
        <v>2153</v>
      </c>
      <c r="C144" s="19" t="s">
        <v>2154</v>
      </c>
      <c r="D144" s="20" t="s">
        <v>153</v>
      </c>
      <c r="E144" s="19" t="s">
        <v>2155</v>
      </c>
      <c r="F144" s="19">
        <v>4999</v>
      </c>
      <c r="G144" s="19">
        <v>4999</v>
      </c>
      <c r="H144" s="19">
        <v>2399.52</v>
      </c>
      <c r="I144" s="19">
        <v>1019.79</v>
      </c>
      <c r="J144" s="19">
        <v>0</v>
      </c>
      <c r="K144" s="19" t="s">
        <v>1744</v>
      </c>
      <c r="L144" s="19">
        <v>3419.31</v>
      </c>
      <c r="M144" s="19">
        <f t="shared" si="18"/>
        <v>3419.31</v>
      </c>
      <c r="N144" s="19">
        <v>8</v>
      </c>
    </row>
    <row r="145" customHeight="1" spans="1:14">
      <c r="A145" s="19">
        <f t="shared" si="20"/>
        <v>143</v>
      </c>
      <c r="B145" s="19" t="s">
        <v>2156</v>
      </c>
      <c r="C145" s="19" t="s">
        <v>2157</v>
      </c>
      <c r="D145" s="20" t="s">
        <v>153</v>
      </c>
      <c r="E145" s="19" t="s">
        <v>2158</v>
      </c>
      <c r="F145" s="19">
        <v>4999</v>
      </c>
      <c r="G145" s="19">
        <v>4999</v>
      </c>
      <c r="H145" s="19">
        <v>2399.52</v>
      </c>
      <c r="I145" s="19">
        <v>1019.79</v>
      </c>
      <c r="J145" s="19">
        <v>0</v>
      </c>
      <c r="K145" s="19" t="s">
        <v>1744</v>
      </c>
      <c r="L145" s="19">
        <v>3419.31</v>
      </c>
      <c r="M145" s="19">
        <f t="shared" si="18"/>
        <v>3419.31</v>
      </c>
      <c r="N145" s="19">
        <v>4</v>
      </c>
    </row>
    <row r="146" customHeight="1" spans="1:14">
      <c r="A146" s="19">
        <f t="shared" si="20"/>
        <v>144</v>
      </c>
      <c r="B146" s="19" t="s">
        <v>2159</v>
      </c>
      <c r="C146" s="19" t="s">
        <v>2160</v>
      </c>
      <c r="D146" s="20" t="s">
        <v>157</v>
      </c>
      <c r="E146" s="19" t="s">
        <v>2016</v>
      </c>
      <c r="F146" s="19">
        <v>4999</v>
      </c>
      <c r="G146" s="19">
        <v>4999</v>
      </c>
      <c r="H146" s="19">
        <f>F146*0.16*(MID(K146,12,2)-MID(K146,5,2)+1)</f>
        <v>2399.52</v>
      </c>
      <c r="I146" s="19">
        <v>1019.79</v>
      </c>
      <c r="J146" s="19">
        <v>0</v>
      </c>
      <c r="K146" s="19" t="s">
        <v>1744</v>
      </c>
      <c r="L146" s="19">
        <v>3419.31</v>
      </c>
      <c r="M146" s="19">
        <f t="shared" si="18"/>
        <v>3419.31</v>
      </c>
      <c r="N146" s="19">
        <v>21</v>
      </c>
    </row>
    <row r="147" customHeight="1" spans="1:14">
      <c r="A147" s="19">
        <f t="shared" si="20"/>
        <v>145</v>
      </c>
      <c r="B147" s="19" t="s">
        <v>2161</v>
      </c>
      <c r="C147" s="19" t="s">
        <v>2162</v>
      </c>
      <c r="D147" s="20" t="s">
        <v>157</v>
      </c>
      <c r="E147" s="19" t="s">
        <v>2163</v>
      </c>
      <c r="F147" s="19">
        <v>4999</v>
      </c>
      <c r="G147" s="19">
        <v>4999</v>
      </c>
      <c r="H147" s="19">
        <f>F147*0.16*(MID(K147,12,2)-MID(K147,5,2)+1)</f>
        <v>2399.52</v>
      </c>
      <c r="I147" s="19">
        <v>1019.79</v>
      </c>
      <c r="J147" s="19">
        <v>0</v>
      </c>
      <c r="K147" s="19" t="s">
        <v>1744</v>
      </c>
      <c r="L147" s="19">
        <v>3419.31</v>
      </c>
      <c r="M147" s="19">
        <f t="shared" si="18"/>
        <v>3419.31</v>
      </c>
      <c r="N147" s="19">
        <v>3</v>
      </c>
    </row>
    <row r="148" customHeight="1" spans="1:14">
      <c r="A148" s="19">
        <f t="shared" si="20"/>
        <v>146</v>
      </c>
      <c r="B148" s="19" t="s">
        <v>2164</v>
      </c>
      <c r="C148" s="19" t="s">
        <v>2165</v>
      </c>
      <c r="D148" s="20" t="s">
        <v>161</v>
      </c>
      <c r="E148" s="19" t="s">
        <v>2166</v>
      </c>
      <c r="F148" s="19">
        <v>4999</v>
      </c>
      <c r="G148" s="19">
        <v>4999</v>
      </c>
      <c r="H148" s="19">
        <v>2399.52</v>
      </c>
      <c r="I148" s="19">
        <v>1019.79</v>
      </c>
      <c r="J148" s="19">
        <v>0</v>
      </c>
      <c r="K148" s="19" t="s">
        <v>1744</v>
      </c>
      <c r="L148" s="19">
        <v>3419.31</v>
      </c>
      <c r="M148" s="19">
        <f t="shared" si="18"/>
        <v>3419.31</v>
      </c>
      <c r="N148" s="19">
        <v>10</v>
      </c>
    </row>
    <row r="149" customHeight="1" spans="1:14">
      <c r="A149" s="19">
        <f t="shared" si="20"/>
        <v>147</v>
      </c>
      <c r="B149" s="19" t="s">
        <v>2167</v>
      </c>
      <c r="C149" s="19" t="s">
        <v>2168</v>
      </c>
      <c r="D149" s="20" t="s">
        <v>161</v>
      </c>
      <c r="E149" s="19" t="s">
        <v>1911</v>
      </c>
      <c r="F149" s="19">
        <v>4999</v>
      </c>
      <c r="G149" s="19">
        <v>4999</v>
      </c>
      <c r="H149" s="19">
        <v>2399.52</v>
      </c>
      <c r="I149" s="19">
        <v>1019.79</v>
      </c>
      <c r="J149" s="19">
        <v>0</v>
      </c>
      <c r="K149" s="19" t="s">
        <v>1744</v>
      </c>
      <c r="L149" s="19">
        <v>3419.31</v>
      </c>
      <c r="M149" s="19">
        <f t="shared" si="18"/>
        <v>3419.31</v>
      </c>
      <c r="N149" s="19">
        <v>10</v>
      </c>
    </row>
    <row r="150" customHeight="1" spans="1:14">
      <c r="A150" s="19">
        <f t="shared" si="20"/>
        <v>148</v>
      </c>
      <c r="B150" s="19" t="s">
        <v>2169</v>
      </c>
      <c r="C150" s="19" t="s">
        <v>2170</v>
      </c>
      <c r="D150" s="20" t="s">
        <v>161</v>
      </c>
      <c r="E150" s="19" t="s">
        <v>2171</v>
      </c>
      <c r="F150" s="19">
        <v>4999</v>
      </c>
      <c r="G150" s="19">
        <v>4999</v>
      </c>
      <c r="H150" s="19">
        <v>2399.52</v>
      </c>
      <c r="I150" s="19">
        <v>1019.79</v>
      </c>
      <c r="J150" s="19">
        <v>0</v>
      </c>
      <c r="K150" s="19" t="s">
        <v>1744</v>
      </c>
      <c r="L150" s="19">
        <v>3419.31</v>
      </c>
      <c r="M150" s="19">
        <f t="shared" si="18"/>
        <v>3419.31</v>
      </c>
      <c r="N150" s="19">
        <v>25</v>
      </c>
    </row>
    <row r="151" customHeight="1" spans="1:14">
      <c r="A151" s="19">
        <f t="shared" si="20"/>
        <v>149</v>
      </c>
      <c r="B151" s="19" t="s">
        <v>2172</v>
      </c>
      <c r="C151" s="19" t="s">
        <v>2173</v>
      </c>
      <c r="D151" s="20" t="s">
        <v>161</v>
      </c>
      <c r="E151" s="19" t="s">
        <v>2174</v>
      </c>
      <c r="F151" s="19">
        <v>4999</v>
      </c>
      <c r="G151" s="19">
        <v>4999</v>
      </c>
      <c r="H151" s="19">
        <v>2399.52</v>
      </c>
      <c r="I151" s="19">
        <v>1019.79</v>
      </c>
      <c r="J151" s="19">
        <v>0</v>
      </c>
      <c r="K151" s="19" t="s">
        <v>1744</v>
      </c>
      <c r="L151" s="19">
        <v>3419.31</v>
      </c>
      <c r="M151" s="19">
        <f t="shared" si="18"/>
        <v>3419.31</v>
      </c>
      <c r="N151" s="19">
        <v>23</v>
      </c>
    </row>
    <row r="152" customHeight="1" spans="1:14">
      <c r="A152" s="19">
        <f t="shared" si="20"/>
        <v>150</v>
      </c>
      <c r="B152" s="19" t="s">
        <v>2175</v>
      </c>
      <c r="C152" s="19" t="s">
        <v>2176</v>
      </c>
      <c r="D152" s="20" t="s">
        <v>165</v>
      </c>
      <c r="E152" s="19" t="s">
        <v>2177</v>
      </c>
      <c r="F152" s="19">
        <v>4999</v>
      </c>
      <c r="G152" s="19">
        <v>4999</v>
      </c>
      <c r="H152" s="19">
        <v>2399.52</v>
      </c>
      <c r="I152" s="19">
        <v>1019.79</v>
      </c>
      <c r="J152" s="19">
        <v>0</v>
      </c>
      <c r="K152" s="19" t="s">
        <v>1744</v>
      </c>
      <c r="L152" s="19">
        <v>3419.31</v>
      </c>
      <c r="M152" s="19">
        <f t="shared" si="18"/>
        <v>3419.31</v>
      </c>
      <c r="N152" s="19">
        <v>18</v>
      </c>
    </row>
    <row r="153" customHeight="1" spans="1:14">
      <c r="A153" s="19">
        <f t="shared" si="20"/>
        <v>151</v>
      </c>
      <c r="B153" s="19" t="s">
        <v>2178</v>
      </c>
      <c r="C153" s="19" t="s">
        <v>2179</v>
      </c>
      <c r="D153" s="20" t="s">
        <v>165</v>
      </c>
      <c r="E153" s="19" t="s">
        <v>2180</v>
      </c>
      <c r="F153" s="19">
        <v>4999</v>
      </c>
      <c r="G153" s="19">
        <v>4999</v>
      </c>
      <c r="H153" s="19">
        <v>2399.52</v>
      </c>
      <c r="I153" s="19">
        <v>1019.79</v>
      </c>
      <c r="J153" s="19">
        <v>0</v>
      </c>
      <c r="K153" s="19" t="s">
        <v>1744</v>
      </c>
      <c r="L153" s="19">
        <v>3419.31</v>
      </c>
      <c r="M153" s="19">
        <f t="shared" si="18"/>
        <v>3419.31</v>
      </c>
      <c r="N153" s="19">
        <v>10</v>
      </c>
    </row>
    <row r="154" customHeight="1" spans="1:14">
      <c r="A154" s="19">
        <f t="shared" ref="A154:A163" si="21">ROW()-2</f>
        <v>152</v>
      </c>
      <c r="B154" s="19" t="s">
        <v>2181</v>
      </c>
      <c r="C154" s="19" t="s">
        <v>2182</v>
      </c>
      <c r="D154" s="20" t="s">
        <v>165</v>
      </c>
      <c r="E154" s="19" t="s">
        <v>2183</v>
      </c>
      <c r="F154" s="19">
        <v>4999</v>
      </c>
      <c r="G154" s="19">
        <v>4999</v>
      </c>
      <c r="H154" s="19">
        <v>2399.52</v>
      </c>
      <c r="I154" s="19">
        <v>1019.79</v>
      </c>
      <c r="J154" s="19">
        <v>0</v>
      </c>
      <c r="K154" s="19" t="s">
        <v>1744</v>
      </c>
      <c r="L154" s="19">
        <v>3419.31</v>
      </c>
      <c r="M154" s="19">
        <f t="shared" si="18"/>
        <v>3419.31</v>
      </c>
      <c r="N154" s="19">
        <v>18</v>
      </c>
    </row>
    <row r="155" customHeight="1" spans="1:14">
      <c r="A155" s="19">
        <f t="shared" si="21"/>
        <v>153</v>
      </c>
      <c r="B155" s="19" t="s">
        <v>2184</v>
      </c>
      <c r="C155" s="19" t="s">
        <v>2185</v>
      </c>
      <c r="D155" s="20" t="s">
        <v>169</v>
      </c>
      <c r="E155" s="19" t="s">
        <v>2186</v>
      </c>
      <c r="F155" s="19">
        <v>4999</v>
      </c>
      <c r="G155" s="19">
        <v>4999</v>
      </c>
      <c r="H155" s="19">
        <v>2399.52</v>
      </c>
      <c r="I155" s="19">
        <v>1019.79</v>
      </c>
      <c r="J155" s="19">
        <v>0</v>
      </c>
      <c r="K155" s="19" t="s">
        <v>1744</v>
      </c>
      <c r="L155" s="19">
        <v>3419.31</v>
      </c>
      <c r="M155" s="19">
        <f t="shared" si="18"/>
        <v>3419.31</v>
      </c>
      <c r="N155" s="19">
        <v>30</v>
      </c>
    </row>
    <row r="156" customHeight="1" spans="1:14">
      <c r="A156" s="19">
        <f t="shared" si="21"/>
        <v>154</v>
      </c>
      <c r="B156" s="19" t="s">
        <v>2187</v>
      </c>
      <c r="C156" s="19" t="s">
        <v>2188</v>
      </c>
      <c r="D156" s="20" t="s">
        <v>169</v>
      </c>
      <c r="E156" s="19" t="s">
        <v>2189</v>
      </c>
      <c r="F156" s="19">
        <v>4999</v>
      </c>
      <c r="G156" s="19">
        <v>4999</v>
      </c>
      <c r="H156" s="19">
        <v>2399.52</v>
      </c>
      <c r="I156" s="19">
        <v>1019.79</v>
      </c>
      <c r="J156" s="19">
        <v>0</v>
      </c>
      <c r="K156" s="19" t="s">
        <v>1744</v>
      </c>
      <c r="L156" s="19">
        <v>3419.31</v>
      </c>
      <c r="M156" s="19">
        <f t="shared" si="18"/>
        <v>3419.31</v>
      </c>
      <c r="N156" s="19">
        <v>33</v>
      </c>
    </row>
    <row r="157" customHeight="1" spans="1:14">
      <c r="A157" s="19">
        <f t="shared" si="21"/>
        <v>155</v>
      </c>
      <c r="B157" s="19" t="s">
        <v>2190</v>
      </c>
      <c r="C157" s="19" t="s">
        <v>2191</v>
      </c>
      <c r="D157" s="20" t="s">
        <v>169</v>
      </c>
      <c r="E157" s="19" t="s">
        <v>2192</v>
      </c>
      <c r="F157" s="19">
        <v>4999</v>
      </c>
      <c r="G157" s="19">
        <v>4999</v>
      </c>
      <c r="H157" s="19">
        <v>1599.68</v>
      </c>
      <c r="I157" s="19">
        <v>679.86</v>
      </c>
      <c r="J157" s="19">
        <v>0</v>
      </c>
      <c r="K157" s="19" t="s">
        <v>2193</v>
      </c>
      <c r="L157" s="19">
        <v>2279.54</v>
      </c>
      <c r="M157" s="19">
        <f t="shared" si="18"/>
        <v>2279.54</v>
      </c>
      <c r="N157" s="19">
        <v>34</v>
      </c>
    </row>
    <row r="158" customHeight="1" spans="1:14">
      <c r="A158" s="19">
        <f t="shared" si="21"/>
        <v>156</v>
      </c>
      <c r="B158" s="19" t="s">
        <v>2194</v>
      </c>
      <c r="C158" s="19" t="s">
        <v>2195</v>
      </c>
      <c r="D158" s="20" t="s">
        <v>169</v>
      </c>
      <c r="E158" s="19" t="s">
        <v>2196</v>
      </c>
      <c r="F158" s="19">
        <v>4999</v>
      </c>
      <c r="G158" s="19">
        <v>4999</v>
      </c>
      <c r="H158" s="19">
        <v>799.84</v>
      </c>
      <c r="I158" s="19">
        <v>339.93</v>
      </c>
      <c r="J158" s="19">
        <v>0</v>
      </c>
      <c r="K158" s="19">
        <v>202501</v>
      </c>
      <c r="L158" s="19">
        <v>1139.77</v>
      </c>
      <c r="M158" s="19">
        <f t="shared" si="18"/>
        <v>1139.77</v>
      </c>
      <c r="N158" s="19">
        <v>32</v>
      </c>
    </row>
    <row r="159" customHeight="1" spans="1:14">
      <c r="A159" s="19">
        <f t="shared" si="21"/>
        <v>157</v>
      </c>
      <c r="B159" s="19" t="s">
        <v>2197</v>
      </c>
      <c r="C159" s="19" t="s">
        <v>2198</v>
      </c>
      <c r="D159" s="20" t="s">
        <v>169</v>
      </c>
      <c r="E159" s="19" t="s">
        <v>2199</v>
      </c>
      <c r="F159" s="19">
        <v>4999</v>
      </c>
      <c r="G159" s="19">
        <v>4999</v>
      </c>
      <c r="H159" s="19">
        <v>799.84</v>
      </c>
      <c r="I159" s="19">
        <v>339.93</v>
      </c>
      <c r="J159" s="19">
        <v>0</v>
      </c>
      <c r="K159" s="19">
        <v>202501</v>
      </c>
      <c r="L159" s="19">
        <v>1139.77</v>
      </c>
      <c r="M159" s="19">
        <f t="shared" si="18"/>
        <v>1139.77</v>
      </c>
      <c r="N159" s="19">
        <v>32</v>
      </c>
    </row>
    <row r="160" customHeight="1" spans="1:14">
      <c r="A160" s="19">
        <f t="shared" si="21"/>
        <v>158</v>
      </c>
      <c r="B160" s="19" t="s">
        <v>2200</v>
      </c>
      <c r="C160" s="19" t="s">
        <v>2201</v>
      </c>
      <c r="D160" s="20" t="s">
        <v>169</v>
      </c>
      <c r="E160" s="19" t="s">
        <v>2202</v>
      </c>
      <c r="F160" s="19">
        <v>4999</v>
      </c>
      <c r="G160" s="19">
        <v>4999</v>
      </c>
      <c r="H160" s="19">
        <v>2399.52</v>
      </c>
      <c r="I160" s="19">
        <v>1019.79</v>
      </c>
      <c r="J160" s="19">
        <v>0</v>
      </c>
      <c r="K160" s="19" t="s">
        <v>1744</v>
      </c>
      <c r="L160" s="19">
        <v>3419.31</v>
      </c>
      <c r="M160" s="19">
        <f t="shared" si="18"/>
        <v>3419.31</v>
      </c>
      <c r="N160" s="19">
        <v>32</v>
      </c>
    </row>
    <row r="161" customHeight="1" spans="1:14">
      <c r="A161" s="19">
        <f t="shared" si="21"/>
        <v>159</v>
      </c>
      <c r="B161" s="19" t="s">
        <v>2203</v>
      </c>
      <c r="C161" s="19" t="s">
        <v>2204</v>
      </c>
      <c r="D161" s="20" t="s">
        <v>169</v>
      </c>
      <c r="E161" s="19" t="s">
        <v>2205</v>
      </c>
      <c r="F161" s="19">
        <v>4999</v>
      </c>
      <c r="G161" s="19">
        <v>4999</v>
      </c>
      <c r="H161" s="19">
        <v>2399.52</v>
      </c>
      <c r="I161" s="19">
        <v>1019.79</v>
      </c>
      <c r="J161" s="19">
        <v>0</v>
      </c>
      <c r="K161" s="19" t="s">
        <v>1744</v>
      </c>
      <c r="L161" s="19">
        <v>3419.31</v>
      </c>
      <c r="M161" s="19">
        <f t="shared" si="18"/>
        <v>3419.31</v>
      </c>
      <c r="N161" s="19">
        <v>31</v>
      </c>
    </row>
    <row r="162" customHeight="1" spans="1:14">
      <c r="A162" s="19">
        <f t="shared" si="21"/>
        <v>160</v>
      </c>
      <c r="B162" s="19" t="s">
        <v>2206</v>
      </c>
      <c r="C162" s="19" t="s">
        <v>2207</v>
      </c>
      <c r="D162" s="20" t="s">
        <v>169</v>
      </c>
      <c r="E162" s="19" t="s">
        <v>2208</v>
      </c>
      <c r="F162" s="19">
        <v>14500</v>
      </c>
      <c r="G162" s="19">
        <v>4999</v>
      </c>
      <c r="H162" s="19">
        <v>3999.36</v>
      </c>
      <c r="I162" s="19">
        <v>1019.79</v>
      </c>
      <c r="J162" s="19">
        <v>0</v>
      </c>
      <c r="K162" s="19" t="s">
        <v>1744</v>
      </c>
      <c r="L162" s="19">
        <v>5019.15</v>
      </c>
      <c r="M162" s="19">
        <f t="shared" si="18"/>
        <v>5019.15</v>
      </c>
      <c r="N162" s="19">
        <v>23</v>
      </c>
    </row>
    <row r="163" customHeight="1" spans="1:14">
      <c r="A163" s="19">
        <f t="shared" si="21"/>
        <v>161</v>
      </c>
      <c r="B163" s="19" t="s">
        <v>2209</v>
      </c>
      <c r="C163" s="19" t="s">
        <v>2210</v>
      </c>
      <c r="D163" s="20" t="s">
        <v>169</v>
      </c>
      <c r="E163" s="19" t="s">
        <v>2211</v>
      </c>
      <c r="F163" s="19">
        <v>4999</v>
      </c>
      <c r="G163" s="19">
        <v>4999</v>
      </c>
      <c r="H163" s="19">
        <v>2399.52</v>
      </c>
      <c r="I163" s="19">
        <v>1019.79</v>
      </c>
      <c r="J163" s="19">
        <v>0</v>
      </c>
      <c r="K163" s="19" t="s">
        <v>1744</v>
      </c>
      <c r="L163" s="19">
        <v>3419.31</v>
      </c>
      <c r="M163" s="19">
        <f t="shared" si="18"/>
        <v>3419.31</v>
      </c>
      <c r="N163" s="19">
        <v>11</v>
      </c>
    </row>
    <row r="164" customHeight="1" spans="1:14">
      <c r="A164" s="19">
        <f t="shared" ref="A164:A173" si="22">ROW()-2</f>
        <v>162</v>
      </c>
      <c r="B164" s="19" t="s">
        <v>2212</v>
      </c>
      <c r="C164" s="19" t="s">
        <v>2213</v>
      </c>
      <c r="D164" s="20" t="s">
        <v>169</v>
      </c>
      <c r="E164" s="19" t="s">
        <v>2214</v>
      </c>
      <c r="F164" s="19">
        <v>4999</v>
      </c>
      <c r="G164" s="19">
        <v>4999</v>
      </c>
      <c r="H164" s="19">
        <v>2399.52</v>
      </c>
      <c r="I164" s="19">
        <v>1019.79</v>
      </c>
      <c r="J164" s="19">
        <v>0</v>
      </c>
      <c r="K164" s="19" t="s">
        <v>1744</v>
      </c>
      <c r="L164" s="19">
        <v>3419.31</v>
      </c>
      <c r="M164" s="19">
        <f t="shared" si="18"/>
        <v>3419.31</v>
      </c>
      <c r="N164" s="19">
        <v>11</v>
      </c>
    </row>
    <row r="165" customHeight="1" spans="1:14">
      <c r="A165" s="19">
        <f t="shared" si="22"/>
        <v>163</v>
      </c>
      <c r="B165" s="19" t="s">
        <v>2215</v>
      </c>
      <c r="C165" s="19" t="s">
        <v>2216</v>
      </c>
      <c r="D165" s="20" t="s">
        <v>169</v>
      </c>
      <c r="E165" s="19" t="s">
        <v>2217</v>
      </c>
      <c r="F165" s="19">
        <v>5000</v>
      </c>
      <c r="G165" s="19">
        <v>4999</v>
      </c>
      <c r="H165" s="19">
        <v>2400</v>
      </c>
      <c r="I165" s="19">
        <v>1019.79</v>
      </c>
      <c r="J165" s="19">
        <v>0</v>
      </c>
      <c r="K165" s="19" t="s">
        <v>1744</v>
      </c>
      <c r="L165" s="19">
        <v>3419.79</v>
      </c>
      <c r="M165" s="19">
        <f t="shared" si="18"/>
        <v>3419.79</v>
      </c>
      <c r="N165" s="19">
        <v>1</v>
      </c>
    </row>
    <row r="166" customHeight="1" spans="1:14">
      <c r="A166" s="19">
        <f t="shared" si="22"/>
        <v>164</v>
      </c>
      <c r="B166" s="19" t="s">
        <v>2218</v>
      </c>
      <c r="C166" s="19" t="s">
        <v>2219</v>
      </c>
      <c r="D166" s="20" t="s">
        <v>169</v>
      </c>
      <c r="E166" s="19" t="s">
        <v>2220</v>
      </c>
      <c r="F166" s="19">
        <v>5000</v>
      </c>
      <c r="G166" s="19">
        <v>4999</v>
      </c>
      <c r="H166" s="19">
        <v>2400</v>
      </c>
      <c r="I166" s="19">
        <v>1019.79</v>
      </c>
      <c r="J166" s="19">
        <v>0</v>
      </c>
      <c r="K166" s="19" t="s">
        <v>1744</v>
      </c>
      <c r="L166" s="19">
        <v>3419.79</v>
      </c>
      <c r="M166" s="19">
        <f t="shared" si="18"/>
        <v>3419.79</v>
      </c>
      <c r="N166" s="19">
        <v>1</v>
      </c>
    </row>
    <row r="167" customHeight="1" spans="1:14">
      <c r="A167" s="19">
        <f t="shared" si="22"/>
        <v>165</v>
      </c>
      <c r="B167" s="19" t="s">
        <v>2221</v>
      </c>
      <c r="C167" s="19" t="s">
        <v>2222</v>
      </c>
      <c r="D167" s="20" t="s">
        <v>169</v>
      </c>
      <c r="E167" s="19" t="s">
        <v>2223</v>
      </c>
      <c r="F167" s="19">
        <v>5000</v>
      </c>
      <c r="G167" s="19">
        <v>4999</v>
      </c>
      <c r="H167" s="19">
        <v>2400</v>
      </c>
      <c r="I167" s="19">
        <v>1019.79</v>
      </c>
      <c r="J167" s="19">
        <v>0</v>
      </c>
      <c r="K167" s="19" t="s">
        <v>1744</v>
      </c>
      <c r="L167" s="19">
        <v>3419.79</v>
      </c>
      <c r="M167" s="19">
        <f t="shared" si="18"/>
        <v>3419.79</v>
      </c>
      <c r="N167" s="19">
        <v>1</v>
      </c>
    </row>
    <row r="168" customHeight="1" spans="1:14">
      <c r="A168" s="19">
        <f t="shared" si="22"/>
        <v>166</v>
      </c>
      <c r="B168" s="19" t="s">
        <v>2224</v>
      </c>
      <c r="C168" s="19" t="s">
        <v>2225</v>
      </c>
      <c r="D168" s="20" t="s">
        <v>169</v>
      </c>
      <c r="E168" s="19" t="s">
        <v>2120</v>
      </c>
      <c r="F168" s="19">
        <v>5000</v>
      </c>
      <c r="G168" s="19">
        <v>4999</v>
      </c>
      <c r="H168" s="19">
        <v>2400</v>
      </c>
      <c r="I168" s="19">
        <v>1019.79</v>
      </c>
      <c r="J168" s="19">
        <v>0</v>
      </c>
      <c r="K168" s="19" t="s">
        <v>1744</v>
      </c>
      <c r="L168" s="19">
        <v>3419.79</v>
      </c>
      <c r="M168" s="19">
        <f t="shared" si="18"/>
        <v>3419.79</v>
      </c>
      <c r="N168" s="19">
        <v>1</v>
      </c>
    </row>
    <row r="169" customHeight="1" spans="1:14">
      <c r="A169" s="19">
        <f t="shared" si="22"/>
        <v>167</v>
      </c>
      <c r="B169" s="19" t="s">
        <v>2226</v>
      </c>
      <c r="C169" s="19" t="s">
        <v>2227</v>
      </c>
      <c r="D169" s="20" t="s">
        <v>173</v>
      </c>
      <c r="E169" s="19" t="s">
        <v>2228</v>
      </c>
      <c r="F169" s="19">
        <v>4999</v>
      </c>
      <c r="G169" s="19">
        <v>4999</v>
      </c>
      <c r="H169" s="19">
        <f t="shared" ref="H169:H192" si="23">F169*0.16*(MID(K169,12,2)-MID(K169,5,2)+1)</f>
        <v>2399.52</v>
      </c>
      <c r="I169" s="19">
        <v>1019.79</v>
      </c>
      <c r="J169" s="19">
        <v>0</v>
      </c>
      <c r="K169" s="19" t="s">
        <v>1744</v>
      </c>
      <c r="L169" s="19">
        <v>3419.31</v>
      </c>
      <c r="M169" s="19">
        <f t="shared" si="18"/>
        <v>3419.31</v>
      </c>
      <c r="N169" s="19">
        <v>15</v>
      </c>
    </row>
    <row r="170" customHeight="1" spans="1:14">
      <c r="A170" s="19">
        <f t="shared" si="22"/>
        <v>168</v>
      </c>
      <c r="B170" s="19" t="s">
        <v>2229</v>
      </c>
      <c r="C170" s="19" t="s">
        <v>2230</v>
      </c>
      <c r="D170" s="20" t="s">
        <v>173</v>
      </c>
      <c r="E170" s="19" t="s">
        <v>2231</v>
      </c>
      <c r="F170" s="19">
        <v>4999</v>
      </c>
      <c r="G170" s="19">
        <v>4999</v>
      </c>
      <c r="H170" s="19">
        <f t="shared" si="23"/>
        <v>2399.52</v>
      </c>
      <c r="I170" s="19">
        <v>1019.79</v>
      </c>
      <c r="J170" s="19">
        <v>0</v>
      </c>
      <c r="K170" s="19" t="s">
        <v>1744</v>
      </c>
      <c r="L170" s="19">
        <v>3419.31</v>
      </c>
      <c r="M170" s="19">
        <f t="shared" si="18"/>
        <v>3419.31</v>
      </c>
      <c r="N170" s="19">
        <v>15</v>
      </c>
    </row>
    <row r="171" customHeight="1" spans="1:14">
      <c r="A171" s="19">
        <f t="shared" si="22"/>
        <v>169</v>
      </c>
      <c r="B171" s="19" t="s">
        <v>2232</v>
      </c>
      <c r="C171" s="19" t="s">
        <v>2233</v>
      </c>
      <c r="D171" s="20" t="s">
        <v>173</v>
      </c>
      <c r="E171" s="19" t="s">
        <v>2234</v>
      </c>
      <c r="F171" s="19">
        <v>4999</v>
      </c>
      <c r="G171" s="19">
        <v>4999</v>
      </c>
      <c r="H171" s="19">
        <f t="shared" si="23"/>
        <v>2399.52</v>
      </c>
      <c r="I171" s="19">
        <v>1019.79</v>
      </c>
      <c r="J171" s="19">
        <v>0</v>
      </c>
      <c r="K171" s="19" t="s">
        <v>1744</v>
      </c>
      <c r="L171" s="19">
        <v>3419.31</v>
      </c>
      <c r="M171" s="19">
        <f t="shared" si="18"/>
        <v>3419.31</v>
      </c>
      <c r="N171" s="19">
        <v>9</v>
      </c>
    </row>
    <row r="172" customHeight="1" spans="1:14">
      <c r="A172" s="19">
        <f t="shared" si="22"/>
        <v>170</v>
      </c>
      <c r="B172" s="19" t="s">
        <v>2235</v>
      </c>
      <c r="C172" s="19" t="s">
        <v>2236</v>
      </c>
      <c r="D172" s="20" t="s">
        <v>173</v>
      </c>
      <c r="E172" s="19" t="s">
        <v>2237</v>
      </c>
      <c r="F172" s="19">
        <v>4999</v>
      </c>
      <c r="G172" s="19">
        <v>4999</v>
      </c>
      <c r="H172" s="19">
        <f t="shared" si="23"/>
        <v>2399.52</v>
      </c>
      <c r="I172" s="19">
        <v>1019.79</v>
      </c>
      <c r="J172" s="19">
        <v>0</v>
      </c>
      <c r="K172" s="19" t="s">
        <v>1744</v>
      </c>
      <c r="L172" s="19">
        <v>3419.31</v>
      </c>
      <c r="M172" s="19">
        <f t="shared" si="18"/>
        <v>3419.31</v>
      </c>
      <c r="N172" s="19">
        <v>9</v>
      </c>
    </row>
    <row r="173" customHeight="1" spans="1:14">
      <c r="A173" s="19">
        <f t="shared" si="22"/>
        <v>171</v>
      </c>
      <c r="B173" s="19" t="s">
        <v>2238</v>
      </c>
      <c r="C173" s="19" t="s">
        <v>2239</v>
      </c>
      <c r="D173" s="20" t="s">
        <v>177</v>
      </c>
      <c r="E173" s="19" t="s">
        <v>2240</v>
      </c>
      <c r="F173" s="19">
        <v>4999</v>
      </c>
      <c r="G173" s="19">
        <v>4999</v>
      </c>
      <c r="H173" s="19">
        <f t="shared" si="23"/>
        <v>2399.52</v>
      </c>
      <c r="I173" s="19">
        <v>1019.79</v>
      </c>
      <c r="J173" s="19">
        <v>0</v>
      </c>
      <c r="K173" s="19" t="s">
        <v>1744</v>
      </c>
      <c r="L173" s="19">
        <v>3419.31</v>
      </c>
      <c r="M173" s="19">
        <f t="shared" si="18"/>
        <v>3419.31</v>
      </c>
      <c r="N173" s="19">
        <v>15</v>
      </c>
    </row>
    <row r="174" customHeight="1" spans="1:14">
      <c r="A174" s="19">
        <f t="shared" ref="A174:A183" si="24">ROW()-2</f>
        <v>172</v>
      </c>
      <c r="B174" s="19" t="s">
        <v>2241</v>
      </c>
      <c r="C174" s="19" t="s">
        <v>2242</v>
      </c>
      <c r="D174" s="20" t="s">
        <v>177</v>
      </c>
      <c r="E174" s="19" t="s">
        <v>2054</v>
      </c>
      <c r="F174" s="19">
        <v>4999</v>
      </c>
      <c r="G174" s="19">
        <v>4999</v>
      </c>
      <c r="H174" s="19">
        <f t="shared" si="23"/>
        <v>2399.52</v>
      </c>
      <c r="I174" s="19">
        <v>1019.79</v>
      </c>
      <c r="J174" s="19">
        <v>0</v>
      </c>
      <c r="K174" s="19" t="s">
        <v>1744</v>
      </c>
      <c r="L174" s="19">
        <v>3419.31</v>
      </c>
      <c r="M174" s="19">
        <f t="shared" si="18"/>
        <v>3419.31</v>
      </c>
      <c r="N174" s="19">
        <v>17</v>
      </c>
    </row>
    <row r="175" customHeight="1" spans="1:14">
      <c r="A175" s="19">
        <f t="shared" si="24"/>
        <v>173</v>
      </c>
      <c r="B175" s="19" t="s">
        <v>2243</v>
      </c>
      <c r="C175" s="19" t="s">
        <v>2244</v>
      </c>
      <c r="D175" s="20" t="s">
        <v>177</v>
      </c>
      <c r="E175" s="19" t="s">
        <v>2245</v>
      </c>
      <c r="F175" s="19">
        <v>4999</v>
      </c>
      <c r="G175" s="19">
        <v>4999</v>
      </c>
      <c r="H175" s="19">
        <f t="shared" si="23"/>
        <v>2399.52</v>
      </c>
      <c r="I175" s="19">
        <v>1019.79</v>
      </c>
      <c r="J175" s="19">
        <v>0</v>
      </c>
      <c r="K175" s="19" t="s">
        <v>1744</v>
      </c>
      <c r="L175" s="19">
        <v>3419.31</v>
      </c>
      <c r="M175" s="19">
        <f t="shared" si="18"/>
        <v>3419.31</v>
      </c>
      <c r="N175" s="19">
        <v>13</v>
      </c>
    </row>
    <row r="176" customHeight="1" spans="1:14">
      <c r="A176" s="19">
        <f t="shared" si="24"/>
        <v>174</v>
      </c>
      <c r="B176" s="19" t="s">
        <v>2246</v>
      </c>
      <c r="C176" s="19" t="s">
        <v>2247</v>
      </c>
      <c r="D176" s="20" t="s">
        <v>177</v>
      </c>
      <c r="E176" s="19" t="s">
        <v>2248</v>
      </c>
      <c r="F176" s="19">
        <v>4999</v>
      </c>
      <c r="G176" s="19">
        <v>4999</v>
      </c>
      <c r="H176" s="19">
        <f t="shared" si="23"/>
        <v>2399.52</v>
      </c>
      <c r="I176" s="19">
        <v>1019.79</v>
      </c>
      <c r="J176" s="19">
        <v>0</v>
      </c>
      <c r="K176" s="19" t="s">
        <v>1744</v>
      </c>
      <c r="L176" s="19">
        <v>3419.31</v>
      </c>
      <c r="M176" s="19">
        <f t="shared" si="18"/>
        <v>3419.31</v>
      </c>
      <c r="N176" s="19">
        <v>13</v>
      </c>
    </row>
    <row r="177" customHeight="1" spans="1:14">
      <c r="A177" s="19">
        <f t="shared" si="24"/>
        <v>175</v>
      </c>
      <c r="B177" s="19" t="s">
        <v>2249</v>
      </c>
      <c r="C177" s="19" t="s">
        <v>2250</v>
      </c>
      <c r="D177" s="20" t="s">
        <v>177</v>
      </c>
      <c r="E177" s="19" t="s">
        <v>2251</v>
      </c>
      <c r="F177" s="19">
        <v>4999</v>
      </c>
      <c r="G177" s="19">
        <v>4999</v>
      </c>
      <c r="H177" s="19">
        <f t="shared" si="23"/>
        <v>2399.52</v>
      </c>
      <c r="I177" s="19">
        <v>1019.79</v>
      </c>
      <c r="J177" s="19">
        <v>0</v>
      </c>
      <c r="K177" s="19" t="s">
        <v>1744</v>
      </c>
      <c r="L177" s="19">
        <v>3419.31</v>
      </c>
      <c r="M177" s="19">
        <f t="shared" si="18"/>
        <v>3419.31</v>
      </c>
      <c r="N177" s="19">
        <v>2</v>
      </c>
    </row>
    <row r="178" customHeight="1" spans="1:14">
      <c r="A178" s="19">
        <f t="shared" si="24"/>
        <v>176</v>
      </c>
      <c r="B178" s="19" t="s">
        <v>2252</v>
      </c>
      <c r="C178" s="19" t="s">
        <v>2253</v>
      </c>
      <c r="D178" s="20" t="s">
        <v>177</v>
      </c>
      <c r="E178" s="19" t="s">
        <v>2254</v>
      </c>
      <c r="F178" s="19">
        <v>4999</v>
      </c>
      <c r="G178" s="19">
        <v>4999</v>
      </c>
      <c r="H178" s="19">
        <f t="shared" si="23"/>
        <v>2399.52</v>
      </c>
      <c r="I178" s="19">
        <v>1019.79</v>
      </c>
      <c r="J178" s="19">
        <v>0</v>
      </c>
      <c r="K178" s="19" t="s">
        <v>1744</v>
      </c>
      <c r="L178" s="19">
        <v>3419.31</v>
      </c>
      <c r="M178" s="19">
        <f t="shared" si="18"/>
        <v>3419.31</v>
      </c>
      <c r="N178" s="19">
        <v>24</v>
      </c>
    </row>
    <row r="179" customHeight="1" spans="1:14">
      <c r="A179" s="19">
        <f t="shared" si="24"/>
        <v>177</v>
      </c>
      <c r="B179" s="19" t="s">
        <v>2255</v>
      </c>
      <c r="C179" s="19" t="s">
        <v>2256</v>
      </c>
      <c r="D179" s="20" t="s">
        <v>177</v>
      </c>
      <c r="E179" s="19" t="s">
        <v>2257</v>
      </c>
      <c r="F179" s="19">
        <v>4999</v>
      </c>
      <c r="G179" s="19">
        <v>4999</v>
      </c>
      <c r="H179" s="19">
        <f t="shared" si="23"/>
        <v>2399.52</v>
      </c>
      <c r="I179" s="19">
        <v>1019.79</v>
      </c>
      <c r="J179" s="19">
        <v>0</v>
      </c>
      <c r="K179" s="19" t="s">
        <v>1744</v>
      </c>
      <c r="L179" s="19">
        <v>3419.31</v>
      </c>
      <c r="M179" s="19">
        <f t="shared" si="18"/>
        <v>3419.31</v>
      </c>
      <c r="N179" s="19">
        <v>30</v>
      </c>
    </row>
    <row r="180" customHeight="1" spans="1:14">
      <c r="A180" s="19">
        <f t="shared" si="24"/>
        <v>178</v>
      </c>
      <c r="B180" s="19" t="s">
        <v>2258</v>
      </c>
      <c r="C180" s="19" t="s">
        <v>2259</v>
      </c>
      <c r="D180" s="20" t="s">
        <v>177</v>
      </c>
      <c r="E180" s="19" t="s">
        <v>2260</v>
      </c>
      <c r="F180" s="19">
        <v>4999</v>
      </c>
      <c r="G180" s="19">
        <v>4999</v>
      </c>
      <c r="H180" s="19">
        <f t="shared" si="23"/>
        <v>2399.52</v>
      </c>
      <c r="I180" s="19">
        <v>1019.79</v>
      </c>
      <c r="J180" s="19">
        <v>0</v>
      </c>
      <c r="K180" s="19" t="s">
        <v>1744</v>
      </c>
      <c r="L180" s="19">
        <v>3419.31</v>
      </c>
      <c r="M180" s="19">
        <f t="shared" si="18"/>
        <v>3419.31</v>
      </c>
      <c r="N180" s="19">
        <v>17</v>
      </c>
    </row>
    <row r="181" customHeight="1" spans="1:14">
      <c r="A181" s="19">
        <f t="shared" si="24"/>
        <v>179</v>
      </c>
      <c r="B181" s="19" t="s">
        <v>2261</v>
      </c>
      <c r="C181" s="19" t="s">
        <v>2262</v>
      </c>
      <c r="D181" s="20" t="s">
        <v>181</v>
      </c>
      <c r="E181" s="19" t="s">
        <v>2263</v>
      </c>
      <c r="F181" s="19">
        <v>4999</v>
      </c>
      <c r="G181" s="19">
        <v>4999</v>
      </c>
      <c r="H181" s="19">
        <f t="shared" si="23"/>
        <v>2399.52</v>
      </c>
      <c r="I181" s="19">
        <v>1019.79</v>
      </c>
      <c r="J181" s="19">
        <v>0</v>
      </c>
      <c r="K181" s="19" t="s">
        <v>1744</v>
      </c>
      <c r="L181" s="19">
        <v>3419.31</v>
      </c>
      <c r="M181" s="19">
        <f t="shared" si="18"/>
        <v>3419.31</v>
      </c>
      <c r="N181" s="19">
        <v>3</v>
      </c>
    </row>
    <row r="182" customHeight="1" spans="1:14">
      <c r="A182" s="19">
        <f t="shared" si="24"/>
        <v>180</v>
      </c>
      <c r="B182" s="19" t="s">
        <v>2264</v>
      </c>
      <c r="C182" s="19" t="s">
        <v>2265</v>
      </c>
      <c r="D182" s="20" t="s">
        <v>181</v>
      </c>
      <c r="E182" s="19" t="s">
        <v>2266</v>
      </c>
      <c r="F182" s="19">
        <v>4999</v>
      </c>
      <c r="G182" s="19">
        <v>4999</v>
      </c>
      <c r="H182" s="19">
        <f t="shared" si="23"/>
        <v>2399.52</v>
      </c>
      <c r="I182" s="19">
        <v>1019.79</v>
      </c>
      <c r="J182" s="19">
        <v>0</v>
      </c>
      <c r="K182" s="19" t="s">
        <v>1744</v>
      </c>
      <c r="L182" s="19">
        <v>3419.31</v>
      </c>
      <c r="M182" s="19">
        <f t="shared" si="18"/>
        <v>3419.31</v>
      </c>
      <c r="N182" s="19">
        <v>2</v>
      </c>
    </row>
    <row r="183" customHeight="1" spans="1:14">
      <c r="A183" s="19">
        <f t="shared" si="24"/>
        <v>181</v>
      </c>
      <c r="B183" s="19" t="s">
        <v>2267</v>
      </c>
      <c r="C183" s="19" t="s">
        <v>2268</v>
      </c>
      <c r="D183" s="20" t="s">
        <v>185</v>
      </c>
      <c r="E183" s="19" t="s">
        <v>2269</v>
      </c>
      <c r="F183" s="19">
        <v>4999</v>
      </c>
      <c r="G183" s="19">
        <v>4999</v>
      </c>
      <c r="H183" s="19">
        <f t="shared" si="23"/>
        <v>2399.52</v>
      </c>
      <c r="I183" s="19">
        <v>1019.79</v>
      </c>
      <c r="J183" s="19">
        <v>0</v>
      </c>
      <c r="K183" s="19" t="s">
        <v>1744</v>
      </c>
      <c r="L183" s="19">
        <v>3419.31</v>
      </c>
      <c r="M183" s="19">
        <f t="shared" si="18"/>
        <v>3419.31</v>
      </c>
      <c r="N183" s="19">
        <v>8</v>
      </c>
    </row>
    <row r="184" customHeight="1" spans="1:14">
      <c r="A184" s="19">
        <f t="shared" ref="A184:A193" si="25">ROW()-2</f>
        <v>182</v>
      </c>
      <c r="B184" s="19" t="s">
        <v>2270</v>
      </c>
      <c r="C184" s="19" t="s">
        <v>2271</v>
      </c>
      <c r="D184" s="20" t="s">
        <v>185</v>
      </c>
      <c r="E184" s="19" t="s">
        <v>2272</v>
      </c>
      <c r="F184" s="19">
        <v>4999</v>
      </c>
      <c r="G184" s="19">
        <v>4999</v>
      </c>
      <c r="H184" s="19">
        <f t="shared" si="23"/>
        <v>2399.52</v>
      </c>
      <c r="I184" s="19">
        <v>1019.79</v>
      </c>
      <c r="J184" s="19">
        <v>0</v>
      </c>
      <c r="K184" s="19" t="s">
        <v>1744</v>
      </c>
      <c r="L184" s="19">
        <v>3419.31</v>
      </c>
      <c r="M184" s="19">
        <f t="shared" si="18"/>
        <v>3419.31</v>
      </c>
      <c r="N184" s="19">
        <v>8</v>
      </c>
    </row>
    <row r="185" customHeight="1" spans="1:14">
      <c r="A185" s="19">
        <f t="shared" si="25"/>
        <v>183</v>
      </c>
      <c r="B185" s="19" t="s">
        <v>2273</v>
      </c>
      <c r="C185" s="19" t="s">
        <v>2274</v>
      </c>
      <c r="D185" s="20" t="s">
        <v>185</v>
      </c>
      <c r="E185" s="19" t="s">
        <v>2275</v>
      </c>
      <c r="F185" s="19">
        <v>4999</v>
      </c>
      <c r="G185" s="19">
        <v>4999</v>
      </c>
      <c r="H185" s="19">
        <f t="shared" si="23"/>
        <v>2399.52</v>
      </c>
      <c r="I185" s="19">
        <v>1019.79</v>
      </c>
      <c r="J185" s="19">
        <v>0</v>
      </c>
      <c r="K185" s="19" t="s">
        <v>1744</v>
      </c>
      <c r="L185" s="19">
        <v>3419.31</v>
      </c>
      <c r="M185" s="19">
        <f t="shared" si="18"/>
        <v>3419.31</v>
      </c>
      <c r="N185" s="19">
        <v>8</v>
      </c>
    </row>
    <row r="186" customHeight="1" spans="1:14">
      <c r="A186" s="19">
        <f t="shared" si="25"/>
        <v>184</v>
      </c>
      <c r="B186" s="19" t="s">
        <v>2276</v>
      </c>
      <c r="C186" s="19" t="s">
        <v>2277</v>
      </c>
      <c r="D186" s="20" t="s">
        <v>185</v>
      </c>
      <c r="E186" s="19" t="s">
        <v>2278</v>
      </c>
      <c r="F186" s="19">
        <v>4999</v>
      </c>
      <c r="G186" s="19">
        <v>4999</v>
      </c>
      <c r="H186" s="19">
        <f t="shared" si="23"/>
        <v>2399.52</v>
      </c>
      <c r="I186" s="19">
        <v>1019.79</v>
      </c>
      <c r="J186" s="19">
        <v>0</v>
      </c>
      <c r="K186" s="19" t="s">
        <v>1744</v>
      </c>
      <c r="L186" s="19">
        <v>3419.31</v>
      </c>
      <c r="M186" s="19">
        <f t="shared" si="18"/>
        <v>3419.31</v>
      </c>
      <c r="N186" s="19">
        <v>8</v>
      </c>
    </row>
    <row r="187" customHeight="1" spans="1:14">
      <c r="A187" s="19">
        <f t="shared" si="25"/>
        <v>185</v>
      </c>
      <c r="B187" s="19" t="s">
        <v>2279</v>
      </c>
      <c r="C187" s="19" t="s">
        <v>2280</v>
      </c>
      <c r="D187" s="20" t="s">
        <v>185</v>
      </c>
      <c r="E187" s="19" t="s">
        <v>2281</v>
      </c>
      <c r="F187" s="19">
        <v>4999</v>
      </c>
      <c r="G187" s="19">
        <v>4999</v>
      </c>
      <c r="H187" s="19">
        <f t="shared" si="23"/>
        <v>2399.52</v>
      </c>
      <c r="I187" s="19">
        <v>1019.79</v>
      </c>
      <c r="J187" s="19">
        <v>0</v>
      </c>
      <c r="K187" s="19" t="s">
        <v>1744</v>
      </c>
      <c r="L187" s="19">
        <v>3419.31</v>
      </c>
      <c r="M187" s="19">
        <f t="shared" si="18"/>
        <v>3419.31</v>
      </c>
      <c r="N187" s="19">
        <v>3</v>
      </c>
    </row>
    <row r="188" customHeight="1" spans="1:14">
      <c r="A188" s="19">
        <f t="shared" si="25"/>
        <v>186</v>
      </c>
      <c r="B188" s="19" t="s">
        <v>2282</v>
      </c>
      <c r="C188" s="19" t="s">
        <v>2283</v>
      </c>
      <c r="D188" s="20" t="s">
        <v>185</v>
      </c>
      <c r="E188" s="19" t="s">
        <v>2284</v>
      </c>
      <c r="F188" s="19">
        <v>4999</v>
      </c>
      <c r="G188" s="19">
        <v>4999</v>
      </c>
      <c r="H188" s="19">
        <f t="shared" si="23"/>
        <v>2399.52</v>
      </c>
      <c r="I188" s="19">
        <v>1019.79</v>
      </c>
      <c r="J188" s="19">
        <v>0</v>
      </c>
      <c r="K188" s="19" t="s">
        <v>1744</v>
      </c>
      <c r="L188" s="19">
        <v>3419.31</v>
      </c>
      <c r="M188" s="19">
        <f t="shared" si="18"/>
        <v>3419.31</v>
      </c>
      <c r="N188" s="19">
        <v>3</v>
      </c>
    </row>
    <row r="189" customHeight="1" spans="1:14">
      <c r="A189" s="19">
        <f t="shared" si="25"/>
        <v>187</v>
      </c>
      <c r="B189" s="19" t="s">
        <v>2285</v>
      </c>
      <c r="C189" s="19" t="s">
        <v>2286</v>
      </c>
      <c r="D189" s="20" t="s">
        <v>189</v>
      </c>
      <c r="E189" s="19" t="s">
        <v>2287</v>
      </c>
      <c r="F189" s="19">
        <v>4999</v>
      </c>
      <c r="G189" s="19">
        <v>4999</v>
      </c>
      <c r="H189" s="19">
        <f t="shared" si="23"/>
        <v>2399.52</v>
      </c>
      <c r="I189" s="19">
        <v>1019.79</v>
      </c>
      <c r="J189" s="19">
        <v>0</v>
      </c>
      <c r="K189" s="19" t="s">
        <v>1744</v>
      </c>
      <c r="L189" s="19">
        <v>3419.31</v>
      </c>
      <c r="M189" s="19">
        <f t="shared" si="18"/>
        <v>3419.31</v>
      </c>
      <c r="N189" s="19">
        <v>12</v>
      </c>
    </row>
    <row r="190" customHeight="1" spans="1:14">
      <c r="A190" s="19">
        <f t="shared" si="25"/>
        <v>188</v>
      </c>
      <c r="B190" s="19" t="s">
        <v>2288</v>
      </c>
      <c r="C190" s="19" t="s">
        <v>2289</v>
      </c>
      <c r="D190" s="20" t="s">
        <v>193</v>
      </c>
      <c r="E190" s="19" t="s">
        <v>2278</v>
      </c>
      <c r="F190" s="19">
        <v>4999</v>
      </c>
      <c r="G190" s="19">
        <v>4999</v>
      </c>
      <c r="H190" s="19">
        <f t="shared" ref="H190:H202" si="26">F190*0.16*(MID(K190,12,2)-MID(K190,5,2)+1)</f>
        <v>2399.52</v>
      </c>
      <c r="I190" s="19">
        <v>1019.79</v>
      </c>
      <c r="J190" s="19">
        <v>0</v>
      </c>
      <c r="K190" s="19" t="s">
        <v>1744</v>
      </c>
      <c r="L190" s="19">
        <v>3419.31</v>
      </c>
      <c r="M190" s="19">
        <f t="shared" si="18"/>
        <v>3419.31</v>
      </c>
      <c r="N190" s="19">
        <v>3</v>
      </c>
    </row>
    <row r="191" customHeight="1" spans="1:14">
      <c r="A191" s="19">
        <f t="shared" si="25"/>
        <v>189</v>
      </c>
      <c r="B191" s="19" t="s">
        <v>2290</v>
      </c>
      <c r="C191" s="19" t="s">
        <v>2291</v>
      </c>
      <c r="D191" s="20" t="s">
        <v>197</v>
      </c>
      <c r="E191" s="19" t="s">
        <v>2292</v>
      </c>
      <c r="F191" s="19">
        <v>4999</v>
      </c>
      <c r="G191" s="19">
        <v>4999</v>
      </c>
      <c r="H191" s="19">
        <f t="shared" si="26"/>
        <v>2399.52</v>
      </c>
      <c r="I191" s="19">
        <v>1019.79</v>
      </c>
      <c r="J191" s="19">
        <v>0</v>
      </c>
      <c r="K191" s="19" t="s">
        <v>1744</v>
      </c>
      <c r="L191" s="19">
        <v>3419.31</v>
      </c>
      <c r="M191" s="19">
        <f t="shared" si="18"/>
        <v>3419.31</v>
      </c>
      <c r="N191" s="19">
        <v>12</v>
      </c>
    </row>
    <row r="192" customHeight="1" spans="1:14">
      <c r="A192" s="19">
        <f t="shared" si="25"/>
        <v>190</v>
      </c>
      <c r="B192" s="19" t="s">
        <v>2293</v>
      </c>
      <c r="C192" s="19" t="s">
        <v>2294</v>
      </c>
      <c r="D192" s="20" t="s">
        <v>197</v>
      </c>
      <c r="E192" s="19" t="s">
        <v>2295</v>
      </c>
      <c r="F192" s="19">
        <v>4999</v>
      </c>
      <c r="G192" s="19">
        <v>4999</v>
      </c>
      <c r="H192" s="19">
        <f t="shared" si="26"/>
        <v>2399.52</v>
      </c>
      <c r="I192" s="19">
        <v>1019.79</v>
      </c>
      <c r="J192" s="19">
        <v>0</v>
      </c>
      <c r="K192" s="19" t="s">
        <v>1744</v>
      </c>
      <c r="L192" s="19">
        <v>3419.31</v>
      </c>
      <c r="M192" s="19">
        <f t="shared" si="18"/>
        <v>3419.31</v>
      </c>
      <c r="N192" s="19">
        <v>11</v>
      </c>
    </row>
    <row r="193" customHeight="1" spans="1:14">
      <c r="A193" s="19">
        <f t="shared" si="25"/>
        <v>191</v>
      </c>
      <c r="B193" s="19" t="s">
        <v>2296</v>
      </c>
      <c r="C193" s="19" t="s">
        <v>2297</v>
      </c>
      <c r="D193" s="20" t="s">
        <v>197</v>
      </c>
      <c r="E193" s="19" t="s">
        <v>2298</v>
      </c>
      <c r="F193" s="19">
        <v>4999</v>
      </c>
      <c r="G193" s="19">
        <v>4999</v>
      </c>
      <c r="H193" s="19">
        <f t="shared" si="26"/>
        <v>2399.52</v>
      </c>
      <c r="I193" s="19">
        <v>1019.79</v>
      </c>
      <c r="J193" s="19">
        <v>0</v>
      </c>
      <c r="K193" s="19" t="s">
        <v>1744</v>
      </c>
      <c r="L193" s="19">
        <v>3419.31</v>
      </c>
      <c r="M193" s="19">
        <f t="shared" si="18"/>
        <v>3419.31</v>
      </c>
      <c r="N193" s="19">
        <v>6</v>
      </c>
    </row>
    <row r="194" customHeight="1" spans="1:14">
      <c r="A194" s="19">
        <f t="shared" ref="A194:A203" si="27">ROW()-2</f>
        <v>192</v>
      </c>
      <c r="B194" s="19" t="s">
        <v>2299</v>
      </c>
      <c r="C194" s="19" t="s">
        <v>1917</v>
      </c>
      <c r="D194" s="20" t="s">
        <v>197</v>
      </c>
      <c r="E194" s="19" t="s">
        <v>2300</v>
      </c>
      <c r="F194" s="19">
        <v>4999</v>
      </c>
      <c r="G194" s="19">
        <v>4999</v>
      </c>
      <c r="H194" s="19">
        <f t="shared" si="26"/>
        <v>2399.52</v>
      </c>
      <c r="I194" s="19">
        <v>1019.79</v>
      </c>
      <c r="J194" s="19">
        <v>0</v>
      </c>
      <c r="K194" s="19" t="s">
        <v>1744</v>
      </c>
      <c r="L194" s="19">
        <v>3419.31</v>
      </c>
      <c r="M194" s="19">
        <f t="shared" si="18"/>
        <v>3419.31</v>
      </c>
      <c r="N194" s="19">
        <v>2</v>
      </c>
    </row>
    <row r="195" customHeight="1" spans="1:14">
      <c r="A195" s="19">
        <f t="shared" si="27"/>
        <v>193</v>
      </c>
      <c r="B195" s="19" t="s">
        <v>2301</v>
      </c>
      <c r="C195" s="19" t="s">
        <v>2302</v>
      </c>
      <c r="D195" s="20" t="s">
        <v>197</v>
      </c>
      <c r="E195" s="19" t="s">
        <v>1819</v>
      </c>
      <c r="F195" s="19">
        <v>4999</v>
      </c>
      <c r="G195" s="19">
        <v>4999</v>
      </c>
      <c r="H195" s="19">
        <f t="shared" si="26"/>
        <v>1599.68</v>
      </c>
      <c r="I195" s="19">
        <v>679.86</v>
      </c>
      <c r="J195" s="19">
        <v>0</v>
      </c>
      <c r="K195" s="19" t="s">
        <v>2303</v>
      </c>
      <c r="L195" s="19">
        <v>2279.54</v>
      </c>
      <c r="M195" s="19">
        <f t="shared" si="18"/>
        <v>2279.54</v>
      </c>
      <c r="N195" s="19">
        <v>0</v>
      </c>
    </row>
    <row r="196" customHeight="1" spans="1:14">
      <c r="A196" s="19">
        <f t="shared" si="27"/>
        <v>194</v>
      </c>
      <c r="B196" s="19" t="s">
        <v>2304</v>
      </c>
      <c r="C196" s="19" t="s">
        <v>2305</v>
      </c>
      <c r="D196" s="20" t="s">
        <v>201</v>
      </c>
      <c r="E196" s="19" t="s">
        <v>2306</v>
      </c>
      <c r="F196" s="19">
        <v>4999</v>
      </c>
      <c r="G196" s="19">
        <v>4999</v>
      </c>
      <c r="H196" s="19">
        <f t="shared" si="26"/>
        <v>2399.52</v>
      </c>
      <c r="I196" s="19">
        <v>1019.79</v>
      </c>
      <c r="J196" s="19">
        <v>0</v>
      </c>
      <c r="K196" s="19" t="s">
        <v>1744</v>
      </c>
      <c r="L196" s="19">
        <v>3419.31</v>
      </c>
      <c r="M196" s="19">
        <f t="shared" ref="M196:M259" si="28">L196</f>
        <v>3419.31</v>
      </c>
      <c r="N196" s="19">
        <v>12</v>
      </c>
    </row>
    <row r="197" customHeight="1" spans="1:14">
      <c r="A197" s="19">
        <f t="shared" si="27"/>
        <v>195</v>
      </c>
      <c r="B197" s="19" t="s">
        <v>2307</v>
      </c>
      <c r="C197" s="19" t="s">
        <v>2308</v>
      </c>
      <c r="D197" s="20" t="s">
        <v>205</v>
      </c>
      <c r="E197" s="19" t="s">
        <v>2309</v>
      </c>
      <c r="F197" s="19">
        <v>4999</v>
      </c>
      <c r="G197" s="19">
        <v>4999</v>
      </c>
      <c r="H197" s="19">
        <f t="shared" si="26"/>
        <v>2399.52</v>
      </c>
      <c r="I197" s="19">
        <v>1019.79</v>
      </c>
      <c r="J197" s="19">
        <v>0</v>
      </c>
      <c r="K197" s="19" t="s">
        <v>1744</v>
      </c>
      <c r="L197" s="19">
        <v>3419.31</v>
      </c>
      <c r="M197" s="19">
        <f t="shared" si="28"/>
        <v>3419.31</v>
      </c>
      <c r="N197" s="19">
        <v>26</v>
      </c>
    </row>
    <row r="198" customHeight="1" spans="1:14">
      <c r="A198" s="19">
        <f t="shared" si="27"/>
        <v>196</v>
      </c>
      <c r="B198" s="19" t="s">
        <v>2310</v>
      </c>
      <c r="C198" s="19" t="s">
        <v>2311</v>
      </c>
      <c r="D198" s="20" t="s">
        <v>209</v>
      </c>
      <c r="E198" s="19" t="s">
        <v>2312</v>
      </c>
      <c r="F198" s="19">
        <v>4999</v>
      </c>
      <c r="G198" s="19">
        <v>4999</v>
      </c>
      <c r="H198" s="19">
        <f t="shared" si="26"/>
        <v>2399.52</v>
      </c>
      <c r="I198" s="19">
        <v>1019.79</v>
      </c>
      <c r="J198" s="19">
        <v>0</v>
      </c>
      <c r="K198" s="19" t="s">
        <v>1744</v>
      </c>
      <c r="L198" s="19">
        <v>3419.31</v>
      </c>
      <c r="M198" s="19">
        <f t="shared" si="28"/>
        <v>3419.31</v>
      </c>
      <c r="N198" s="19">
        <v>4</v>
      </c>
    </row>
    <row r="199" customHeight="1" spans="1:14">
      <c r="A199" s="19">
        <f t="shared" si="27"/>
        <v>197</v>
      </c>
      <c r="B199" s="19" t="s">
        <v>2313</v>
      </c>
      <c r="C199" s="19" t="s">
        <v>2314</v>
      </c>
      <c r="D199" s="20" t="s">
        <v>209</v>
      </c>
      <c r="E199" s="19" t="s">
        <v>2315</v>
      </c>
      <c r="F199" s="19">
        <v>4999</v>
      </c>
      <c r="G199" s="19">
        <v>4999</v>
      </c>
      <c r="H199" s="19">
        <f t="shared" si="26"/>
        <v>2399.52</v>
      </c>
      <c r="I199" s="19">
        <v>1019.79</v>
      </c>
      <c r="J199" s="19">
        <v>0</v>
      </c>
      <c r="K199" s="19" t="s">
        <v>1744</v>
      </c>
      <c r="L199" s="19">
        <v>3419.31</v>
      </c>
      <c r="M199" s="19">
        <f t="shared" si="28"/>
        <v>3419.31</v>
      </c>
      <c r="N199" s="19">
        <v>4</v>
      </c>
    </row>
    <row r="200" customHeight="1" spans="1:14">
      <c r="A200" s="19">
        <f t="shared" si="27"/>
        <v>198</v>
      </c>
      <c r="B200" s="19" t="s">
        <v>2316</v>
      </c>
      <c r="C200" s="19" t="s">
        <v>2317</v>
      </c>
      <c r="D200" s="20" t="s">
        <v>209</v>
      </c>
      <c r="E200" s="19" t="s">
        <v>2318</v>
      </c>
      <c r="F200" s="19">
        <v>4999</v>
      </c>
      <c r="G200" s="19">
        <v>4999</v>
      </c>
      <c r="H200" s="19">
        <f t="shared" si="26"/>
        <v>2399.52</v>
      </c>
      <c r="I200" s="19">
        <v>1019.79</v>
      </c>
      <c r="J200" s="19">
        <v>0</v>
      </c>
      <c r="K200" s="19" t="s">
        <v>1744</v>
      </c>
      <c r="L200" s="19">
        <v>3419.31</v>
      </c>
      <c r="M200" s="19">
        <f t="shared" si="28"/>
        <v>3419.31</v>
      </c>
      <c r="N200" s="19">
        <v>4</v>
      </c>
    </row>
    <row r="201" customHeight="1" spans="1:14">
      <c r="A201" s="19">
        <f t="shared" si="27"/>
        <v>199</v>
      </c>
      <c r="B201" s="19" t="s">
        <v>2319</v>
      </c>
      <c r="C201" s="19" t="s">
        <v>2320</v>
      </c>
      <c r="D201" s="20" t="s">
        <v>209</v>
      </c>
      <c r="E201" s="19" t="s">
        <v>2321</v>
      </c>
      <c r="F201" s="19">
        <v>4999</v>
      </c>
      <c r="G201" s="19">
        <v>4999</v>
      </c>
      <c r="H201" s="19">
        <f t="shared" si="26"/>
        <v>2399.52</v>
      </c>
      <c r="I201" s="19">
        <v>1019.79</v>
      </c>
      <c r="J201" s="19">
        <v>0</v>
      </c>
      <c r="K201" s="19" t="s">
        <v>1744</v>
      </c>
      <c r="L201" s="19">
        <v>3419.31</v>
      </c>
      <c r="M201" s="19">
        <f t="shared" si="28"/>
        <v>3419.31</v>
      </c>
      <c r="N201" s="19">
        <v>12</v>
      </c>
    </row>
    <row r="202" customHeight="1" spans="1:14">
      <c r="A202" s="19">
        <f t="shared" si="27"/>
        <v>200</v>
      </c>
      <c r="B202" s="19" t="s">
        <v>2322</v>
      </c>
      <c r="C202" s="19" t="s">
        <v>2323</v>
      </c>
      <c r="D202" s="20" t="s">
        <v>209</v>
      </c>
      <c r="E202" s="19" t="s">
        <v>1897</v>
      </c>
      <c r="F202" s="19">
        <v>4999</v>
      </c>
      <c r="G202" s="19">
        <v>4999</v>
      </c>
      <c r="H202" s="19">
        <f t="shared" si="26"/>
        <v>2399.52</v>
      </c>
      <c r="I202" s="19">
        <v>1019.79</v>
      </c>
      <c r="J202" s="19">
        <v>0</v>
      </c>
      <c r="K202" s="19" t="s">
        <v>1744</v>
      </c>
      <c r="L202" s="19">
        <v>3419.31</v>
      </c>
      <c r="M202" s="19">
        <f t="shared" si="28"/>
        <v>3419.31</v>
      </c>
      <c r="N202" s="19">
        <v>6</v>
      </c>
    </row>
    <row r="203" customHeight="1" spans="1:14">
      <c r="A203" s="19">
        <f t="shared" si="27"/>
        <v>201</v>
      </c>
      <c r="B203" s="19" t="s">
        <v>2324</v>
      </c>
      <c r="C203" s="19" t="s">
        <v>2325</v>
      </c>
      <c r="D203" s="20" t="s">
        <v>213</v>
      </c>
      <c r="E203" s="19" t="s">
        <v>2326</v>
      </c>
      <c r="F203" s="19">
        <v>4999</v>
      </c>
      <c r="G203" s="19">
        <v>4999</v>
      </c>
      <c r="H203" s="19">
        <v>2399.52</v>
      </c>
      <c r="I203" s="19">
        <v>1019.79</v>
      </c>
      <c r="J203" s="19">
        <v>0</v>
      </c>
      <c r="K203" s="19" t="s">
        <v>1744</v>
      </c>
      <c r="L203" s="19">
        <v>3419.31</v>
      </c>
      <c r="M203" s="19">
        <f t="shared" si="28"/>
        <v>3419.31</v>
      </c>
      <c r="N203" s="19" t="s">
        <v>2327</v>
      </c>
    </row>
    <row r="204" customHeight="1" spans="1:14">
      <c r="A204" s="19">
        <f t="shared" ref="A204:A213" si="29">ROW()-2</f>
        <v>202</v>
      </c>
      <c r="B204" s="19" t="s">
        <v>2328</v>
      </c>
      <c r="C204" s="19" t="s">
        <v>2329</v>
      </c>
      <c r="D204" s="20" t="s">
        <v>213</v>
      </c>
      <c r="E204" s="19" t="s">
        <v>2000</v>
      </c>
      <c r="F204" s="19">
        <v>4999</v>
      </c>
      <c r="G204" s="19">
        <v>4999</v>
      </c>
      <c r="H204" s="19">
        <v>2399.52</v>
      </c>
      <c r="I204" s="19">
        <v>1019.79</v>
      </c>
      <c r="J204" s="19">
        <v>0</v>
      </c>
      <c r="K204" s="19" t="s">
        <v>1744</v>
      </c>
      <c r="L204" s="19">
        <v>3419.31</v>
      </c>
      <c r="M204" s="19">
        <f t="shared" si="28"/>
        <v>3419.31</v>
      </c>
      <c r="N204" s="19" t="s">
        <v>2330</v>
      </c>
    </row>
    <row r="205" customHeight="1" spans="1:14">
      <c r="A205" s="19">
        <f t="shared" si="29"/>
        <v>203</v>
      </c>
      <c r="B205" s="19" t="s">
        <v>2331</v>
      </c>
      <c r="C205" s="19" t="s">
        <v>2332</v>
      </c>
      <c r="D205" s="20" t="s">
        <v>213</v>
      </c>
      <c r="E205" s="19" t="s">
        <v>2333</v>
      </c>
      <c r="F205" s="19">
        <v>4999</v>
      </c>
      <c r="G205" s="19">
        <v>4999</v>
      </c>
      <c r="H205" s="19">
        <v>2399.52</v>
      </c>
      <c r="I205" s="19">
        <v>1019.79</v>
      </c>
      <c r="J205" s="19">
        <v>0</v>
      </c>
      <c r="K205" s="19" t="s">
        <v>1744</v>
      </c>
      <c r="L205" s="19">
        <v>3419.31</v>
      </c>
      <c r="M205" s="19">
        <f t="shared" si="28"/>
        <v>3419.31</v>
      </c>
      <c r="N205" s="19" t="s">
        <v>2334</v>
      </c>
    </row>
    <row r="206" customHeight="1" spans="1:14">
      <c r="A206" s="19">
        <f t="shared" si="29"/>
        <v>204</v>
      </c>
      <c r="B206" s="19" t="s">
        <v>2335</v>
      </c>
      <c r="C206" s="19" t="s">
        <v>2336</v>
      </c>
      <c r="D206" s="20" t="s">
        <v>213</v>
      </c>
      <c r="E206" s="19" t="s">
        <v>2337</v>
      </c>
      <c r="F206" s="19">
        <v>4999</v>
      </c>
      <c r="G206" s="19">
        <v>4999</v>
      </c>
      <c r="H206" s="19">
        <v>2399.52</v>
      </c>
      <c r="I206" s="19">
        <v>1019.79</v>
      </c>
      <c r="J206" s="19">
        <v>0</v>
      </c>
      <c r="K206" s="19" t="s">
        <v>1744</v>
      </c>
      <c r="L206" s="19">
        <v>3419.31</v>
      </c>
      <c r="M206" s="19">
        <f t="shared" si="28"/>
        <v>3419.31</v>
      </c>
      <c r="N206" s="19" t="s">
        <v>2338</v>
      </c>
    </row>
    <row r="207" customHeight="1" spans="1:14">
      <c r="A207" s="19">
        <f t="shared" si="29"/>
        <v>205</v>
      </c>
      <c r="B207" s="19" t="s">
        <v>2339</v>
      </c>
      <c r="C207" s="19" t="s">
        <v>2340</v>
      </c>
      <c r="D207" s="20" t="s">
        <v>213</v>
      </c>
      <c r="E207" s="19" t="s">
        <v>2341</v>
      </c>
      <c r="F207" s="19">
        <v>4999</v>
      </c>
      <c r="G207" s="19">
        <v>4999</v>
      </c>
      <c r="H207" s="19">
        <v>2399.52</v>
      </c>
      <c r="I207" s="19">
        <v>1019.79</v>
      </c>
      <c r="J207" s="19">
        <v>0</v>
      </c>
      <c r="K207" s="19" t="s">
        <v>1744</v>
      </c>
      <c r="L207" s="19">
        <v>3419.31</v>
      </c>
      <c r="M207" s="19">
        <f t="shared" si="28"/>
        <v>3419.31</v>
      </c>
      <c r="N207" s="19" t="s">
        <v>2342</v>
      </c>
    </row>
    <row r="208" customHeight="1" spans="1:14">
      <c r="A208" s="19">
        <f t="shared" si="29"/>
        <v>206</v>
      </c>
      <c r="B208" s="19" t="s">
        <v>2343</v>
      </c>
      <c r="C208" s="19" t="s">
        <v>2344</v>
      </c>
      <c r="D208" s="20" t="s">
        <v>213</v>
      </c>
      <c r="E208" s="19" t="s">
        <v>2345</v>
      </c>
      <c r="F208" s="19">
        <v>4999</v>
      </c>
      <c r="G208" s="19">
        <v>4999</v>
      </c>
      <c r="H208" s="19">
        <v>2399.52</v>
      </c>
      <c r="I208" s="19">
        <v>1019.79</v>
      </c>
      <c r="J208" s="19">
        <v>0</v>
      </c>
      <c r="K208" s="19" t="s">
        <v>1744</v>
      </c>
      <c r="L208" s="19">
        <v>3419.31</v>
      </c>
      <c r="M208" s="19">
        <f t="shared" si="28"/>
        <v>3419.31</v>
      </c>
      <c r="N208" s="19" t="s">
        <v>2342</v>
      </c>
    </row>
    <row r="209" customHeight="1" spans="1:14">
      <c r="A209" s="19">
        <f t="shared" si="29"/>
        <v>207</v>
      </c>
      <c r="B209" s="19" t="s">
        <v>2346</v>
      </c>
      <c r="C209" s="19" t="s">
        <v>2347</v>
      </c>
      <c r="D209" s="20" t="s">
        <v>213</v>
      </c>
      <c r="E209" s="19" t="s">
        <v>2348</v>
      </c>
      <c r="F209" s="19">
        <v>4999</v>
      </c>
      <c r="G209" s="19">
        <v>4999</v>
      </c>
      <c r="H209" s="19">
        <v>2399.52</v>
      </c>
      <c r="I209" s="19">
        <v>1019.79</v>
      </c>
      <c r="J209" s="19">
        <v>0</v>
      </c>
      <c r="K209" s="19" t="s">
        <v>1744</v>
      </c>
      <c r="L209" s="19">
        <v>3419.31</v>
      </c>
      <c r="M209" s="19">
        <f t="shared" si="28"/>
        <v>3419.31</v>
      </c>
      <c r="N209" s="19" t="s">
        <v>2327</v>
      </c>
    </row>
    <row r="210" customHeight="1" spans="1:14">
      <c r="A210" s="19">
        <f t="shared" si="29"/>
        <v>208</v>
      </c>
      <c r="B210" s="19" t="s">
        <v>2349</v>
      </c>
      <c r="C210" s="19" t="s">
        <v>2350</v>
      </c>
      <c r="D210" s="20" t="s">
        <v>213</v>
      </c>
      <c r="E210" s="19" t="s">
        <v>2351</v>
      </c>
      <c r="F210" s="19">
        <v>4999</v>
      </c>
      <c r="G210" s="19">
        <v>4999</v>
      </c>
      <c r="H210" s="19">
        <v>2399.52</v>
      </c>
      <c r="I210" s="19">
        <v>1019.79</v>
      </c>
      <c r="J210" s="19">
        <v>0</v>
      </c>
      <c r="K210" s="19" t="s">
        <v>1744</v>
      </c>
      <c r="L210" s="19">
        <v>3419.31</v>
      </c>
      <c r="M210" s="19">
        <f t="shared" si="28"/>
        <v>3419.31</v>
      </c>
      <c r="N210" s="19" t="s">
        <v>2342</v>
      </c>
    </row>
    <row r="211" customHeight="1" spans="1:14">
      <c r="A211" s="19">
        <f t="shared" si="29"/>
        <v>209</v>
      </c>
      <c r="B211" s="19" t="s">
        <v>2352</v>
      </c>
      <c r="C211" s="19" t="s">
        <v>2353</v>
      </c>
      <c r="D211" s="20" t="s">
        <v>213</v>
      </c>
      <c r="E211" s="19" t="s">
        <v>2354</v>
      </c>
      <c r="F211" s="19">
        <v>4999</v>
      </c>
      <c r="G211" s="19">
        <v>4999</v>
      </c>
      <c r="H211" s="19">
        <v>2399.52</v>
      </c>
      <c r="I211" s="19">
        <v>1019.79</v>
      </c>
      <c r="J211" s="19">
        <v>0</v>
      </c>
      <c r="K211" s="19" t="s">
        <v>1744</v>
      </c>
      <c r="L211" s="19">
        <v>3419.31</v>
      </c>
      <c r="M211" s="19">
        <f t="shared" si="28"/>
        <v>3419.31</v>
      </c>
      <c r="N211" s="19" t="s">
        <v>2355</v>
      </c>
    </row>
    <row r="212" customHeight="1" spans="1:14">
      <c r="A212" s="19">
        <f t="shared" si="29"/>
        <v>210</v>
      </c>
      <c r="B212" s="19" t="s">
        <v>2356</v>
      </c>
      <c r="C212" s="19" t="s">
        <v>2357</v>
      </c>
      <c r="D212" s="20" t="s">
        <v>213</v>
      </c>
      <c r="E212" s="19" t="s">
        <v>2358</v>
      </c>
      <c r="F212" s="19">
        <v>4999</v>
      </c>
      <c r="G212" s="19">
        <v>4999</v>
      </c>
      <c r="H212" s="19">
        <v>2399.52</v>
      </c>
      <c r="I212" s="19">
        <v>1019.79</v>
      </c>
      <c r="J212" s="19">
        <v>0</v>
      </c>
      <c r="K212" s="19" t="s">
        <v>1744</v>
      </c>
      <c r="L212" s="19">
        <v>3419.31</v>
      </c>
      <c r="M212" s="19">
        <f t="shared" si="28"/>
        <v>3419.31</v>
      </c>
      <c r="N212" s="19" t="s">
        <v>2359</v>
      </c>
    </row>
    <row r="213" customHeight="1" spans="1:14">
      <c r="A213" s="19">
        <f t="shared" si="29"/>
        <v>211</v>
      </c>
      <c r="B213" s="19" t="s">
        <v>2360</v>
      </c>
      <c r="C213" s="19" t="s">
        <v>2361</v>
      </c>
      <c r="D213" s="20" t="s">
        <v>213</v>
      </c>
      <c r="E213" s="19" t="s">
        <v>2362</v>
      </c>
      <c r="F213" s="19">
        <v>4999</v>
      </c>
      <c r="G213" s="19">
        <v>4999</v>
      </c>
      <c r="H213" s="19">
        <v>2399.52</v>
      </c>
      <c r="I213" s="19">
        <v>1019.79</v>
      </c>
      <c r="J213" s="19">
        <v>0</v>
      </c>
      <c r="K213" s="19" t="s">
        <v>1744</v>
      </c>
      <c r="L213" s="19">
        <v>3419.31</v>
      </c>
      <c r="M213" s="19">
        <f t="shared" si="28"/>
        <v>3419.31</v>
      </c>
      <c r="N213" s="19" t="s">
        <v>2359</v>
      </c>
    </row>
    <row r="214" customHeight="1" spans="1:14">
      <c r="A214" s="19">
        <f t="shared" ref="A214:A223" si="30">ROW()-2</f>
        <v>212</v>
      </c>
      <c r="B214" s="19" t="s">
        <v>2363</v>
      </c>
      <c r="C214" s="19" t="s">
        <v>2364</v>
      </c>
      <c r="D214" s="20" t="s">
        <v>213</v>
      </c>
      <c r="E214" s="19" t="s">
        <v>1963</v>
      </c>
      <c r="F214" s="19">
        <v>4999</v>
      </c>
      <c r="G214" s="19">
        <v>4999</v>
      </c>
      <c r="H214" s="19">
        <v>2399.52</v>
      </c>
      <c r="I214" s="19">
        <v>1019.79</v>
      </c>
      <c r="J214" s="19">
        <v>0</v>
      </c>
      <c r="K214" s="19" t="s">
        <v>1744</v>
      </c>
      <c r="L214" s="19">
        <v>3419.31</v>
      </c>
      <c r="M214" s="19">
        <f t="shared" si="28"/>
        <v>3419.31</v>
      </c>
      <c r="N214" s="19" t="s">
        <v>2359</v>
      </c>
    </row>
    <row r="215" customHeight="1" spans="1:14">
      <c r="A215" s="19">
        <f t="shared" si="30"/>
        <v>213</v>
      </c>
      <c r="B215" s="19" t="s">
        <v>2365</v>
      </c>
      <c r="C215" s="19" t="s">
        <v>2366</v>
      </c>
      <c r="D215" s="20" t="s">
        <v>213</v>
      </c>
      <c r="E215" s="19" t="s">
        <v>2367</v>
      </c>
      <c r="F215" s="19">
        <v>4999</v>
      </c>
      <c r="G215" s="19">
        <v>4999</v>
      </c>
      <c r="H215" s="19">
        <v>2399.52</v>
      </c>
      <c r="I215" s="19">
        <v>1019.79</v>
      </c>
      <c r="J215" s="19">
        <v>0</v>
      </c>
      <c r="K215" s="19" t="s">
        <v>1744</v>
      </c>
      <c r="L215" s="19">
        <v>3419.31</v>
      </c>
      <c r="M215" s="19">
        <f t="shared" si="28"/>
        <v>3419.31</v>
      </c>
      <c r="N215" s="19" t="s">
        <v>2359</v>
      </c>
    </row>
    <row r="216" customHeight="1" spans="1:14">
      <c r="A216" s="19">
        <f t="shared" si="30"/>
        <v>214</v>
      </c>
      <c r="B216" s="19" t="s">
        <v>2368</v>
      </c>
      <c r="C216" s="19" t="s">
        <v>2369</v>
      </c>
      <c r="D216" s="20" t="s">
        <v>217</v>
      </c>
      <c r="E216" s="19" t="s">
        <v>2370</v>
      </c>
      <c r="F216" s="19">
        <v>4999</v>
      </c>
      <c r="G216" s="19">
        <v>4999</v>
      </c>
      <c r="H216" s="19">
        <v>2399.52</v>
      </c>
      <c r="I216" s="19">
        <v>1019.79</v>
      </c>
      <c r="J216" s="19">
        <v>0</v>
      </c>
      <c r="K216" s="19" t="s">
        <v>1744</v>
      </c>
      <c r="L216" s="19">
        <v>3419.31</v>
      </c>
      <c r="M216" s="19">
        <f t="shared" si="28"/>
        <v>3419.31</v>
      </c>
      <c r="N216" s="19" t="s">
        <v>2371</v>
      </c>
    </row>
    <row r="217" customHeight="1" spans="1:14">
      <c r="A217" s="19">
        <f t="shared" si="30"/>
        <v>215</v>
      </c>
      <c r="B217" s="19" t="s">
        <v>2372</v>
      </c>
      <c r="C217" s="19" t="s">
        <v>2373</v>
      </c>
      <c r="D217" s="20" t="s">
        <v>220</v>
      </c>
      <c r="E217" s="19" t="s">
        <v>2103</v>
      </c>
      <c r="F217" s="19">
        <v>4999</v>
      </c>
      <c r="G217" s="19">
        <v>4999</v>
      </c>
      <c r="H217" s="19">
        <v>799.84</v>
      </c>
      <c r="I217" s="19">
        <v>339.93</v>
      </c>
      <c r="J217" s="19">
        <v>0</v>
      </c>
      <c r="K217" s="19">
        <v>202501</v>
      </c>
      <c r="L217" s="19">
        <v>1139.77</v>
      </c>
      <c r="M217" s="19">
        <f t="shared" si="28"/>
        <v>1139.77</v>
      </c>
      <c r="N217" s="19">
        <v>35</v>
      </c>
    </row>
    <row r="218" customHeight="1" spans="1:14">
      <c r="A218" s="19">
        <f t="shared" si="30"/>
        <v>216</v>
      </c>
      <c r="B218" s="19" t="s">
        <v>2374</v>
      </c>
      <c r="C218" s="19" t="s">
        <v>2375</v>
      </c>
      <c r="D218" s="20" t="s">
        <v>220</v>
      </c>
      <c r="E218" s="19" t="s">
        <v>1789</v>
      </c>
      <c r="F218" s="19">
        <v>4999</v>
      </c>
      <c r="G218" s="19">
        <v>4999</v>
      </c>
      <c r="H218" s="19">
        <v>799.84</v>
      </c>
      <c r="I218" s="19">
        <v>339.93</v>
      </c>
      <c r="J218" s="19">
        <v>0</v>
      </c>
      <c r="K218" s="19">
        <v>202501</v>
      </c>
      <c r="L218" s="19">
        <v>1139.77</v>
      </c>
      <c r="M218" s="19">
        <f t="shared" si="28"/>
        <v>1139.77</v>
      </c>
      <c r="N218" s="19">
        <v>35</v>
      </c>
    </row>
    <row r="219" customHeight="1" spans="1:14">
      <c r="A219" s="19">
        <f t="shared" si="30"/>
        <v>217</v>
      </c>
      <c r="B219" s="19" t="s">
        <v>2376</v>
      </c>
      <c r="C219" s="19" t="s">
        <v>1996</v>
      </c>
      <c r="D219" s="20" t="s">
        <v>220</v>
      </c>
      <c r="E219" s="19" t="s">
        <v>2377</v>
      </c>
      <c r="F219" s="19">
        <v>4999</v>
      </c>
      <c r="G219" s="19">
        <v>4999</v>
      </c>
      <c r="H219" s="19">
        <v>799.84</v>
      </c>
      <c r="I219" s="19">
        <v>339.93</v>
      </c>
      <c r="J219" s="19">
        <v>0</v>
      </c>
      <c r="K219" s="19">
        <v>202501</v>
      </c>
      <c r="L219" s="19">
        <v>1139.77</v>
      </c>
      <c r="M219" s="19">
        <f t="shared" si="28"/>
        <v>1139.77</v>
      </c>
      <c r="N219" s="19">
        <v>35</v>
      </c>
    </row>
    <row r="220" customHeight="1" spans="1:14">
      <c r="A220" s="19">
        <f t="shared" si="30"/>
        <v>218</v>
      </c>
      <c r="B220" s="19" t="s">
        <v>2378</v>
      </c>
      <c r="C220" s="19" t="s">
        <v>2379</v>
      </c>
      <c r="D220" s="20" t="s">
        <v>220</v>
      </c>
      <c r="E220" s="19" t="s">
        <v>2380</v>
      </c>
      <c r="F220" s="19">
        <v>4999</v>
      </c>
      <c r="G220" s="19">
        <v>4999</v>
      </c>
      <c r="H220" s="19">
        <v>2399.52</v>
      </c>
      <c r="I220" s="19">
        <v>1019.79</v>
      </c>
      <c r="J220" s="19">
        <v>0</v>
      </c>
      <c r="K220" s="19" t="s">
        <v>1744</v>
      </c>
      <c r="L220" s="19">
        <v>3419.31</v>
      </c>
      <c r="M220" s="19">
        <f t="shared" si="28"/>
        <v>3419.31</v>
      </c>
      <c r="N220" s="19">
        <v>22</v>
      </c>
    </row>
    <row r="221" customHeight="1" spans="1:14">
      <c r="A221" s="19">
        <f t="shared" si="30"/>
        <v>219</v>
      </c>
      <c r="B221" s="19" t="s">
        <v>2381</v>
      </c>
      <c r="C221" s="19" t="s">
        <v>2382</v>
      </c>
      <c r="D221" s="20" t="s">
        <v>220</v>
      </c>
      <c r="E221" s="19" t="s">
        <v>2383</v>
      </c>
      <c r="F221" s="19">
        <v>4999</v>
      </c>
      <c r="G221" s="19">
        <v>4999</v>
      </c>
      <c r="H221" s="19">
        <v>2399.52</v>
      </c>
      <c r="I221" s="19">
        <v>1019.79</v>
      </c>
      <c r="J221" s="19">
        <v>0</v>
      </c>
      <c r="K221" s="19" t="s">
        <v>1744</v>
      </c>
      <c r="L221" s="19">
        <v>3419.31</v>
      </c>
      <c r="M221" s="19">
        <f t="shared" si="28"/>
        <v>3419.31</v>
      </c>
      <c r="N221" s="19">
        <v>22</v>
      </c>
    </row>
    <row r="222" customHeight="1" spans="1:14">
      <c r="A222" s="19">
        <f t="shared" si="30"/>
        <v>220</v>
      </c>
      <c r="B222" s="19" t="s">
        <v>2384</v>
      </c>
      <c r="C222" s="19" t="s">
        <v>2385</v>
      </c>
      <c r="D222" s="20" t="s">
        <v>220</v>
      </c>
      <c r="E222" s="19" t="s">
        <v>2386</v>
      </c>
      <c r="F222" s="19">
        <v>4999</v>
      </c>
      <c r="G222" s="19">
        <v>4999</v>
      </c>
      <c r="H222" s="19">
        <v>2399.52</v>
      </c>
      <c r="I222" s="19">
        <v>1019.79</v>
      </c>
      <c r="J222" s="19">
        <v>0</v>
      </c>
      <c r="K222" s="19" t="s">
        <v>1744</v>
      </c>
      <c r="L222" s="19">
        <v>3419.31</v>
      </c>
      <c r="M222" s="19">
        <f t="shared" si="28"/>
        <v>3419.31</v>
      </c>
      <c r="N222" s="19">
        <v>0</v>
      </c>
    </row>
    <row r="223" customHeight="1" spans="1:14">
      <c r="A223" s="19">
        <f t="shared" si="30"/>
        <v>221</v>
      </c>
      <c r="B223" s="19" t="s">
        <v>2387</v>
      </c>
      <c r="C223" s="19" t="s">
        <v>2388</v>
      </c>
      <c r="D223" s="20" t="s">
        <v>220</v>
      </c>
      <c r="E223" s="19" t="s">
        <v>2389</v>
      </c>
      <c r="F223" s="19">
        <v>4999</v>
      </c>
      <c r="G223" s="19">
        <v>4999</v>
      </c>
      <c r="H223" s="19">
        <v>2399.52</v>
      </c>
      <c r="I223" s="19">
        <v>1019.79</v>
      </c>
      <c r="J223" s="19">
        <v>0</v>
      </c>
      <c r="K223" s="19" t="s">
        <v>1744</v>
      </c>
      <c r="L223" s="19">
        <v>3419.31</v>
      </c>
      <c r="M223" s="19">
        <f t="shared" si="28"/>
        <v>3419.31</v>
      </c>
      <c r="N223" s="19">
        <v>0</v>
      </c>
    </row>
    <row r="224" customHeight="1" spans="1:14">
      <c r="A224" s="19">
        <f t="shared" ref="A224:A233" si="31">ROW()-2</f>
        <v>222</v>
      </c>
      <c r="B224" s="19" t="s">
        <v>2390</v>
      </c>
      <c r="C224" s="19" t="s">
        <v>2391</v>
      </c>
      <c r="D224" s="20" t="s">
        <v>224</v>
      </c>
      <c r="E224" s="19" t="s">
        <v>2392</v>
      </c>
      <c r="F224" s="19">
        <v>4999</v>
      </c>
      <c r="G224" s="19">
        <v>4999</v>
      </c>
      <c r="H224" s="19">
        <v>2399.52</v>
      </c>
      <c r="I224" s="19">
        <v>1019.79</v>
      </c>
      <c r="J224" s="19">
        <v>0</v>
      </c>
      <c r="K224" s="19" t="s">
        <v>1744</v>
      </c>
      <c r="L224" s="19">
        <v>3419.31</v>
      </c>
      <c r="M224" s="19">
        <f t="shared" si="28"/>
        <v>3419.31</v>
      </c>
      <c r="N224" s="19">
        <v>33</v>
      </c>
    </row>
    <row r="225" customHeight="1" spans="1:14">
      <c r="A225" s="19">
        <f t="shared" si="31"/>
        <v>223</v>
      </c>
      <c r="B225" s="19" t="s">
        <v>2393</v>
      </c>
      <c r="C225" s="19" t="s">
        <v>2394</v>
      </c>
      <c r="D225" s="20" t="s">
        <v>224</v>
      </c>
      <c r="E225" s="19" t="s">
        <v>2395</v>
      </c>
      <c r="F225" s="19">
        <v>4999</v>
      </c>
      <c r="G225" s="19">
        <v>4999</v>
      </c>
      <c r="H225" s="19">
        <v>1599.68</v>
      </c>
      <c r="I225" s="19">
        <v>679.86</v>
      </c>
      <c r="J225" s="19">
        <v>0</v>
      </c>
      <c r="K225" s="19" t="s">
        <v>2193</v>
      </c>
      <c r="L225" s="19">
        <v>2279.54</v>
      </c>
      <c r="M225" s="19">
        <f t="shared" si="28"/>
        <v>2279.54</v>
      </c>
      <c r="N225" s="19">
        <v>8</v>
      </c>
    </row>
    <row r="226" customHeight="1" spans="1:14">
      <c r="A226" s="19">
        <f t="shared" si="31"/>
        <v>224</v>
      </c>
      <c r="B226" s="19" t="s">
        <v>2396</v>
      </c>
      <c r="C226" s="19" t="s">
        <v>2397</v>
      </c>
      <c r="D226" s="20" t="s">
        <v>228</v>
      </c>
      <c r="E226" s="19" t="s">
        <v>2398</v>
      </c>
      <c r="F226" s="19">
        <v>5500</v>
      </c>
      <c r="G226" s="19">
        <v>5500</v>
      </c>
      <c r="H226" s="19">
        <v>2640</v>
      </c>
      <c r="I226" s="19">
        <v>1122</v>
      </c>
      <c r="J226" s="19">
        <v>0</v>
      </c>
      <c r="K226" s="19" t="s">
        <v>1744</v>
      </c>
      <c r="L226" s="19">
        <v>3762</v>
      </c>
      <c r="M226" s="19">
        <f t="shared" si="28"/>
        <v>3762</v>
      </c>
      <c r="N226" s="19">
        <v>30</v>
      </c>
    </row>
    <row r="227" customHeight="1" spans="1:14">
      <c r="A227" s="19">
        <f t="shared" si="31"/>
        <v>225</v>
      </c>
      <c r="B227" s="19" t="s">
        <v>2399</v>
      </c>
      <c r="C227" s="19" t="s">
        <v>2400</v>
      </c>
      <c r="D227" s="20" t="s">
        <v>232</v>
      </c>
      <c r="E227" s="19" t="s">
        <v>2240</v>
      </c>
      <c r="F227" s="19">
        <v>4999</v>
      </c>
      <c r="G227" s="19">
        <v>4999</v>
      </c>
      <c r="H227" s="19">
        <v>2399.52</v>
      </c>
      <c r="I227" s="19">
        <v>1019.79</v>
      </c>
      <c r="J227" s="19">
        <v>0</v>
      </c>
      <c r="K227" s="19" t="s">
        <v>1744</v>
      </c>
      <c r="L227" s="19">
        <v>3419.31</v>
      </c>
      <c r="M227" s="19">
        <f t="shared" si="28"/>
        <v>3419.31</v>
      </c>
      <c r="N227" s="19">
        <v>14</v>
      </c>
    </row>
    <row r="228" customHeight="1" spans="1:14">
      <c r="A228" s="19">
        <f t="shared" si="31"/>
        <v>226</v>
      </c>
      <c r="B228" s="19" t="s">
        <v>2401</v>
      </c>
      <c r="C228" s="19" t="s">
        <v>2402</v>
      </c>
      <c r="D228" s="20" t="s">
        <v>232</v>
      </c>
      <c r="E228" s="19" t="s">
        <v>2403</v>
      </c>
      <c r="F228" s="19">
        <v>4999</v>
      </c>
      <c r="G228" s="19">
        <v>4999</v>
      </c>
      <c r="H228" s="19">
        <v>2399.52</v>
      </c>
      <c r="I228" s="19">
        <v>1019.79</v>
      </c>
      <c r="J228" s="19">
        <v>0</v>
      </c>
      <c r="K228" s="19" t="s">
        <v>1744</v>
      </c>
      <c r="L228" s="19">
        <v>3419.31</v>
      </c>
      <c r="M228" s="19">
        <f t="shared" si="28"/>
        <v>3419.31</v>
      </c>
      <c r="N228" s="19">
        <v>14</v>
      </c>
    </row>
    <row r="229" customHeight="1" spans="1:14">
      <c r="A229" s="19">
        <f t="shared" si="31"/>
        <v>227</v>
      </c>
      <c r="B229" s="19" t="s">
        <v>2404</v>
      </c>
      <c r="C229" s="19" t="s">
        <v>2405</v>
      </c>
      <c r="D229" s="20" t="s">
        <v>232</v>
      </c>
      <c r="E229" s="19" t="s">
        <v>2406</v>
      </c>
      <c r="F229" s="19">
        <v>4999</v>
      </c>
      <c r="G229" s="19">
        <v>4999</v>
      </c>
      <c r="H229" s="19">
        <v>2399.52</v>
      </c>
      <c r="I229" s="19">
        <v>1019.79</v>
      </c>
      <c r="J229" s="19">
        <v>0</v>
      </c>
      <c r="K229" s="19" t="s">
        <v>1744</v>
      </c>
      <c r="L229" s="19">
        <v>3419.31</v>
      </c>
      <c r="M229" s="19">
        <f t="shared" si="28"/>
        <v>3419.31</v>
      </c>
      <c r="N229" s="19">
        <v>15</v>
      </c>
    </row>
    <row r="230" customHeight="1" spans="1:14">
      <c r="A230" s="19">
        <f t="shared" si="31"/>
        <v>228</v>
      </c>
      <c r="B230" s="19" t="s">
        <v>2407</v>
      </c>
      <c r="C230" s="19" t="s">
        <v>2408</v>
      </c>
      <c r="D230" s="20" t="s">
        <v>232</v>
      </c>
      <c r="E230" s="19" t="s">
        <v>2409</v>
      </c>
      <c r="F230" s="19">
        <v>4999</v>
      </c>
      <c r="G230" s="19">
        <v>4999</v>
      </c>
      <c r="H230" s="19">
        <v>2399.52</v>
      </c>
      <c r="I230" s="19">
        <v>1019.79</v>
      </c>
      <c r="J230" s="19">
        <v>0</v>
      </c>
      <c r="K230" s="19" t="s">
        <v>1744</v>
      </c>
      <c r="L230" s="19">
        <v>3419.31</v>
      </c>
      <c r="M230" s="19">
        <f t="shared" si="28"/>
        <v>3419.31</v>
      </c>
      <c r="N230" s="19">
        <v>14</v>
      </c>
    </row>
    <row r="231" customHeight="1" spans="1:14">
      <c r="A231" s="19">
        <f t="shared" si="31"/>
        <v>229</v>
      </c>
      <c r="B231" s="19" t="s">
        <v>2410</v>
      </c>
      <c r="C231" s="19" t="s">
        <v>2411</v>
      </c>
      <c r="D231" s="20" t="s">
        <v>232</v>
      </c>
      <c r="E231" s="19" t="s">
        <v>2412</v>
      </c>
      <c r="F231" s="19">
        <v>4999</v>
      </c>
      <c r="G231" s="19">
        <v>4999</v>
      </c>
      <c r="H231" s="19">
        <v>799.84</v>
      </c>
      <c r="I231" s="19">
        <v>339.93</v>
      </c>
      <c r="J231" s="19">
        <v>0</v>
      </c>
      <c r="K231" s="19">
        <v>202503</v>
      </c>
      <c r="L231" s="19">
        <v>1139.77</v>
      </c>
      <c r="M231" s="19">
        <f t="shared" si="28"/>
        <v>1139.77</v>
      </c>
      <c r="N231" s="19">
        <v>0</v>
      </c>
    </row>
    <row r="232" customHeight="1" spans="1:14">
      <c r="A232" s="19">
        <f t="shared" si="31"/>
        <v>230</v>
      </c>
      <c r="B232" s="19" t="s">
        <v>2413</v>
      </c>
      <c r="C232" s="19" t="s">
        <v>2414</v>
      </c>
      <c r="D232" s="20" t="s">
        <v>236</v>
      </c>
      <c r="E232" s="19" t="s">
        <v>2415</v>
      </c>
      <c r="F232" s="19">
        <v>4999</v>
      </c>
      <c r="G232" s="19">
        <v>4999</v>
      </c>
      <c r="H232" s="19">
        <f>F232*0.16*(MID(K232,12,2)-MID(K232,5,2)+1)</f>
        <v>2399.52</v>
      </c>
      <c r="I232" s="19">
        <f t="shared" ref="I232:I234" si="32">339.93*3</f>
        <v>1019.79</v>
      </c>
      <c r="J232" s="19">
        <v>0</v>
      </c>
      <c r="K232" s="19" t="s">
        <v>1744</v>
      </c>
      <c r="L232" s="19">
        <v>3419.31</v>
      </c>
      <c r="M232" s="19">
        <f t="shared" si="28"/>
        <v>3419.31</v>
      </c>
      <c r="N232" s="19">
        <v>18</v>
      </c>
    </row>
    <row r="233" customHeight="1" spans="1:14">
      <c r="A233" s="19">
        <f t="shared" si="31"/>
        <v>231</v>
      </c>
      <c r="B233" s="19" t="s">
        <v>2416</v>
      </c>
      <c r="C233" s="19" t="s">
        <v>2417</v>
      </c>
      <c r="D233" s="20" t="s">
        <v>236</v>
      </c>
      <c r="E233" s="19" t="s">
        <v>2418</v>
      </c>
      <c r="F233" s="19">
        <v>4999</v>
      </c>
      <c r="G233" s="19">
        <v>4999</v>
      </c>
      <c r="H233" s="19">
        <f>F233*0.16*(MID(K233,12,2)-MID(K233,5,2)+1)</f>
        <v>2399.52</v>
      </c>
      <c r="I233" s="19">
        <f t="shared" si="32"/>
        <v>1019.79</v>
      </c>
      <c r="J233" s="19">
        <v>0</v>
      </c>
      <c r="K233" s="19" t="s">
        <v>1744</v>
      </c>
      <c r="L233" s="19">
        <v>3419.31</v>
      </c>
      <c r="M233" s="19">
        <f t="shared" si="28"/>
        <v>3419.31</v>
      </c>
      <c r="N233" s="19">
        <v>12</v>
      </c>
    </row>
    <row r="234" customHeight="1" spans="1:14">
      <c r="A234" s="19">
        <f t="shared" ref="A234:A243" si="33">ROW()-2</f>
        <v>232</v>
      </c>
      <c r="B234" s="19" t="s">
        <v>2419</v>
      </c>
      <c r="C234" s="19" t="s">
        <v>2420</v>
      </c>
      <c r="D234" s="20" t="s">
        <v>236</v>
      </c>
      <c r="E234" s="19" t="s">
        <v>2421</v>
      </c>
      <c r="F234" s="19">
        <v>4999</v>
      </c>
      <c r="G234" s="19">
        <v>4999</v>
      </c>
      <c r="H234" s="19">
        <f>F234*0.16*(MID(K234,12,2)-MID(K234,5,2)+1)</f>
        <v>2399.52</v>
      </c>
      <c r="I234" s="19">
        <f t="shared" si="32"/>
        <v>1019.79</v>
      </c>
      <c r="J234" s="19">
        <v>0</v>
      </c>
      <c r="K234" s="19" t="s">
        <v>1744</v>
      </c>
      <c r="L234" s="19">
        <v>3419.31</v>
      </c>
      <c r="M234" s="19">
        <f t="shared" si="28"/>
        <v>3419.31</v>
      </c>
      <c r="N234" s="19">
        <v>12</v>
      </c>
    </row>
    <row r="235" customHeight="1" spans="1:14">
      <c r="A235" s="19">
        <f t="shared" si="33"/>
        <v>233</v>
      </c>
      <c r="B235" s="19" t="s">
        <v>2422</v>
      </c>
      <c r="C235" s="19" t="s">
        <v>2423</v>
      </c>
      <c r="D235" s="20" t="s">
        <v>236</v>
      </c>
      <c r="E235" s="19" t="s">
        <v>2424</v>
      </c>
      <c r="F235" s="19">
        <v>5000</v>
      </c>
      <c r="G235" s="19">
        <v>5000</v>
      </c>
      <c r="H235" s="19">
        <f>F235*0.16*(MID(K235,12,2)-MID(K235,5,2)+1)</f>
        <v>2400</v>
      </c>
      <c r="I235" s="19">
        <f>340*3</f>
        <v>1020</v>
      </c>
      <c r="J235" s="19">
        <v>0</v>
      </c>
      <c r="K235" s="19" t="s">
        <v>1744</v>
      </c>
      <c r="L235" s="19">
        <v>3420</v>
      </c>
      <c r="M235" s="19">
        <f t="shared" si="28"/>
        <v>3420</v>
      </c>
      <c r="N235" s="19">
        <v>12</v>
      </c>
    </row>
    <row r="236" customHeight="1" spans="1:14">
      <c r="A236" s="19">
        <f t="shared" si="33"/>
        <v>234</v>
      </c>
      <c r="B236" s="19" t="s">
        <v>2425</v>
      </c>
      <c r="C236" s="19" t="s">
        <v>2426</v>
      </c>
      <c r="D236" s="20" t="s">
        <v>236</v>
      </c>
      <c r="E236" s="19" t="s">
        <v>2427</v>
      </c>
      <c r="F236" s="19">
        <v>4999</v>
      </c>
      <c r="G236" s="19">
        <v>4999</v>
      </c>
      <c r="H236" s="19">
        <f>F236*0.16*(MID(K236,12,2)-MID(K236,5,2)+1)</f>
        <v>2399.52</v>
      </c>
      <c r="I236" s="19">
        <f>339.93*3</f>
        <v>1019.79</v>
      </c>
      <c r="J236" s="19">
        <v>0</v>
      </c>
      <c r="K236" s="19" t="s">
        <v>1744</v>
      </c>
      <c r="L236" s="19">
        <v>3419.31</v>
      </c>
      <c r="M236" s="19">
        <f t="shared" si="28"/>
        <v>3419.31</v>
      </c>
      <c r="N236" s="19">
        <v>0</v>
      </c>
    </row>
    <row r="237" customHeight="1" spans="1:14">
      <c r="A237" s="19">
        <f t="shared" si="33"/>
        <v>235</v>
      </c>
      <c r="B237" s="19" t="s">
        <v>2428</v>
      </c>
      <c r="C237" s="19" t="s">
        <v>2429</v>
      </c>
      <c r="D237" s="20" t="s">
        <v>240</v>
      </c>
      <c r="E237" s="19" t="s">
        <v>2430</v>
      </c>
      <c r="F237" s="19">
        <v>4999</v>
      </c>
      <c r="G237" s="19">
        <v>4999</v>
      </c>
      <c r="H237" s="19">
        <f t="shared" ref="H237:H241" si="34">F237*0.16*(MID(K237,12,2)-MID(K237,5,2)+1)</f>
        <v>2399.52</v>
      </c>
      <c r="I237" s="19">
        <v>1019.79</v>
      </c>
      <c r="J237" s="19">
        <v>0</v>
      </c>
      <c r="K237" s="19" t="s">
        <v>1744</v>
      </c>
      <c r="L237" s="19">
        <v>3419.31</v>
      </c>
      <c r="M237" s="19">
        <f t="shared" si="28"/>
        <v>3419.31</v>
      </c>
      <c r="N237" s="19">
        <v>16</v>
      </c>
    </row>
    <row r="238" customHeight="1" spans="1:14">
      <c r="A238" s="19">
        <f t="shared" si="33"/>
        <v>236</v>
      </c>
      <c r="B238" s="19" t="s">
        <v>2431</v>
      </c>
      <c r="C238" s="19" t="s">
        <v>2432</v>
      </c>
      <c r="D238" s="20" t="s">
        <v>240</v>
      </c>
      <c r="E238" s="19" t="s">
        <v>2433</v>
      </c>
      <c r="F238" s="19">
        <v>4999</v>
      </c>
      <c r="G238" s="19">
        <v>4999</v>
      </c>
      <c r="H238" s="19">
        <f t="shared" si="34"/>
        <v>2399.52</v>
      </c>
      <c r="I238" s="19">
        <v>1019.79</v>
      </c>
      <c r="J238" s="19">
        <v>0</v>
      </c>
      <c r="K238" s="19" t="s">
        <v>1744</v>
      </c>
      <c r="L238" s="19">
        <v>3419.31</v>
      </c>
      <c r="M238" s="19">
        <f t="shared" si="28"/>
        <v>3419.31</v>
      </c>
      <c r="N238" s="19">
        <v>16</v>
      </c>
    </row>
    <row r="239" customHeight="1" spans="1:14">
      <c r="A239" s="19">
        <f t="shared" si="33"/>
        <v>237</v>
      </c>
      <c r="B239" s="19" t="s">
        <v>2434</v>
      </c>
      <c r="C239" s="19" t="s">
        <v>2435</v>
      </c>
      <c r="D239" s="20" t="s">
        <v>240</v>
      </c>
      <c r="E239" s="19" t="s">
        <v>2436</v>
      </c>
      <c r="F239" s="19">
        <v>4999</v>
      </c>
      <c r="G239" s="19">
        <v>4999</v>
      </c>
      <c r="H239" s="19">
        <f t="shared" si="34"/>
        <v>2399.52</v>
      </c>
      <c r="I239" s="19">
        <v>1019.79</v>
      </c>
      <c r="J239" s="19">
        <v>0</v>
      </c>
      <c r="K239" s="19" t="s">
        <v>1744</v>
      </c>
      <c r="L239" s="19">
        <v>3419.31</v>
      </c>
      <c r="M239" s="19">
        <f t="shared" si="28"/>
        <v>3419.31</v>
      </c>
      <c r="N239" s="19">
        <v>3</v>
      </c>
    </row>
    <row r="240" customHeight="1" spans="1:14">
      <c r="A240" s="19">
        <f t="shared" si="33"/>
        <v>238</v>
      </c>
      <c r="B240" s="19" t="s">
        <v>2437</v>
      </c>
      <c r="C240" s="19" t="s">
        <v>2438</v>
      </c>
      <c r="D240" s="20" t="s">
        <v>240</v>
      </c>
      <c r="E240" s="19" t="s">
        <v>2439</v>
      </c>
      <c r="F240" s="19">
        <v>4999</v>
      </c>
      <c r="G240" s="19">
        <v>4999</v>
      </c>
      <c r="H240" s="19">
        <f t="shared" si="34"/>
        <v>2399.52</v>
      </c>
      <c r="I240" s="19">
        <v>1019.79</v>
      </c>
      <c r="J240" s="19">
        <v>0</v>
      </c>
      <c r="K240" s="19" t="s">
        <v>1744</v>
      </c>
      <c r="L240" s="19">
        <v>3419.31</v>
      </c>
      <c r="M240" s="19">
        <f t="shared" si="28"/>
        <v>3419.31</v>
      </c>
      <c r="N240" s="19">
        <v>3</v>
      </c>
    </row>
    <row r="241" customHeight="1" spans="1:14">
      <c r="A241" s="19">
        <f t="shared" si="33"/>
        <v>239</v>
      </c>
      <c r="B241" s="19" t="s">
        <v>2440</v>
      </c>
      <c r="C241" s="19" t="s">
        <v>2441</v>
      </c>
      <c r="D241" s="20" t="s">
        <v>240</v>
      </c>
      <c r="E241" s="19" t="s">
        <v>2442</v>
      </c>
      <c r="F241" s="19">
        <v>4999</v>
      </c>
      <c r="G241" s="19">
        <v>4999</v>
      </c>
      <c r="H241" s="19">
        <f t="shared" si="34"/>
        <v>2399.52</v>
      </c>
      <c r="I241" s="19">
        <v>1019.79</v>
      </c>
      <c r="J241" s="19">
        <v>0</v>
      </c>
      <c r="K241" s="19" t="s">
        <v>1744</v>
      </c>
      <c r="L241" s="19">
        <v>3419.31</v>
      </c>
      <c r="M241" s="19">
        <f t="shared" si="28"/>
        <v>3419.31</v>
      </c>
      <c r="N241" s="19">
        <v>16</v>
      </c>
    </row>
    <row r="242" customHeight="1" spans="1:14">
      <c r="A242" s="19">
        <f t="shared" si="33"/>
        <v>240</v>
      </c>
      <c r="B242" s="19" t="s">
        <v>2443</v>
      </c>
      <c r="C242" s="19" t="s">
        <v>2444</v>
      </c>
      <c r="D242" s="20" t="s">
        <v>244</v>
      </c>
      <c r="E242" s="19" t="s">
        <v>2445</v>
      </c>
      <c r="F242" s="19">
        <v>4999</v>
      </c>
      <c r="G242" s="19">
        <v>4999</v>
      </c>
      <c r="H242" s="19">
        <v>2399.52</v>
      </c>
      <c r="I242" s="19">
        <v>1019.79</v>
      </c>
      <c r="J242" s="19">
        <v>0</v>
      </c>
      <c r="K242" s="19" t="s">
        <v>1744</v>
      </c>
      <c r="L242" s="19">
        <v>3419.31</v>
      </c>
      <c r="M242" s="19">
        <f t="shared" si="28"/>
        <v>3419.31</v>
      </c>
      <c r="N242" s="19">
        <v>30</v>
      </c>
    </row>
    <row r="243" customHeight="1" spans="1:14">
      <c r="A243" s="19">
        <f t="shared" si="33"/>
        <v>241</v>
      </c>
      <c r="B243" s="19" t="s">
        <v>2446</v>
      </c>
      <c r="C243" s="19" t="s">
        <v>2447</v>
      </c>
      <c r="D243" s="20" t="s">
        <v>244</v>
      </c>
      <c r="E243" s="19" t="s">
        <v>2448</v>
      </c>
      <c r="F243" s="19">
        <v>6000</v>
      </c>
      <c r="G243" s="19">
        <v>6000</v>
      </c>
      <c r="H243" s="19">
        <v>2880</v>
      </c>
      <c r="I243" s="19">
        <v>1224</v>
      </c>
      <c r="J243" s="19">
        <v>0</v>
      </c>
      <c r="K243" s="19" t="s">
        <v>1744</v>
      </c>
      <c r="L243" s="19">
        <v>4104</v>
      </c>
      <c r="M243" s="19">
        <f t="shared" si="28"/>
        <v>4104</v>
      </c>
      <c r="N243" s="19">
        <v>10</v>
      </c>
    </row>
    <row r="244" customHeight="1" spans="1:14">
      <c r="A244" s="19">
        <f t="shared" ref="A244:A253" si="35">ROW()-2</f>
        <v>242</v>
      </c>
      <c r="B244" s="19" t="s">
        <v>2449</v>
      </c>
      <c r="C244" s="19" t="s">
        <v>2450</v>
      </c>
      <c r="D244" s="20" t="s">
        <v>248</v>
      </c>
      <c r="E244" s="19" t="s">
        <v>2451</v>
      </c>
      <c r="F244" s="19">
        <v>5000</v>
      </c>
      <c r="G244" s="19">
        <v>5000</v>
      </c>
      <c r="H244" s="19">
        <f t="shared" ref="H244:H313" si="36">F244*0.16*(MID(K244,12,2)-MID(K244,5,2)+1)</f>
        <v>2400</v>
      </c>
      <c r="I244" s="19">
        <f>G244*0.068*(MID(K244,12,2)-MID(K244,5,2)+1)</f>
        <v>1020</v>
      </c>
      <c r="J244" s="19">
        <v>0</v>
      </c>
      <c r="K244" s="19" t="s">
        <v>1744</v>
      </c>
      <c r="L244" s="19">
        <v>3420</v>
      </c>
      <c r="M244" s="19">
        <f t="shared" si="28"/>
        <v>3420</v>
      </c>
      <c r="N244" s="19">
        <v>29</v>
      </c>
    </row>
    <row r="245" customHeight="1" spans="1:14">
      <c r="A245" s="19">
        <f t="shared" si="35"/>
        <v>243</v>
      </c>
      <c r="B245" s="19" t="s">
        <v>2452</v>
      </c>
      <c r="C245" s="19" t="s">
        <v>2453</v>
      </c>
      <c r="D245" s="20" t="s">
        <v>248</v>
      </c>
      <c r="E245" s="19" t="s">
        <v>2454</v>
      </c>
      <c r="F245" s="19">
        <v>4999</v>
      </c>
      <c r="G245" s="19">
        <v>4999</v>
      </c>
      <c r="H245" s="19">
        <f t="shared" si="36"/>
        <v>2399.52</v>
      </c>
      <c r="I245" s="19">
        <v>1019.79</v>
      </c>
      <c r="J245" s="19">
        <v>0</v>
      </c>
      <c r="K245" s="19" t="s">
        <v>1744</v>
      </c>
      <c r="L245" s="19">
        <v>3419.31</v>
      </c>
      <c r="M245" s="19">
        <f t="shared" si="28"/>
        <v>3419.31</v>
      </c>
      <c r="N245" s="19">
        <v>24</v>
      </c>
    </row>
    <row r="246" customHeight="1" spans="1:14">
      <c r="A246" s="19">
        <f t="shared" si="35"/>
        <v>244</v>
      </c>
      <c r="B246" s="19" t="s">
        <v>2455</v>
      </c>
      <c r="C246" s="19" t="s">
        <v>2456</v>
      </c>
      <c r="D246" s="20" t="s">
        <v>248</v>
      </c>
      <c r="E246" s="19" t="s">
        <v>2457</v>
      </c>
      <c r="F246" s="19">
        <v>4999</v>
      </c>
      <c r="G246" s="19">
        <v>4999</v>
      </c>
      <c r="H246" s="19">
        <f>F245*0.16*(MID(K245,12,2)-MID(K245,5,2)+1)</f>
        <v>2399.52</v>
      </c>
      <c r="I246" s="19">
        <v>1019.79</v>
      </c>
      <c r="J246" s="19">
        <v>0</v>
      </c>
      <c r="K246" s="19" t="s">
        <v>1744</v>
      </c>
      <c r="L246" s="19">
        <v>3419.31</v>
      </c>
      <c r="M246" s="19">
        <f t="shared" si="28"/>
        <v>3419.31</v>
      </c>
      <c r="N246" s="19">
        <v>24</v>
      </c>
    </row>
    <row r="247" customHeight="1" spans="1:14">
      <c r="A247" s="19">
        <f t="shared" si="35"/>
        <v>245</v>
      </c>
      <c r="B247" s="19" t="s">
        <v>2458</v>
      </c>
      <c r="C247" s="19" t="s">
        <v>2459</v>
      </c>
      <c r="D247" s="20" t="s">
        <v>248</v>
      </c>
      <c r="E247" s="19" t="s">
        <v>2460</v>
      </c>
      <c r="F247" s="19">
        <v>4999</v>
      </c>
      <c r="G247" s="19">
        <v>4999</v>
      </c>
      <c r="H247" s="19">
        <f>F245*0.16*(MID(K245,12,2)-MID(K245,5,2)+1)</f>
        <v>2399.52</v>
      </c>
      <c r="I247" s="19">
        <v>1019.79</v>
      </c>
      <c r="J247" s="19">
        <v>0</v>
      </c>
      <c r="K247" s="19" t="s">
        <v>1744</v>
      </c>
      <c r="L247" s="19">
        <v>3419.31</v>
      </c>
      <c r="M247" s="19">
        <f t="shared" si="28"/>
        <v>3419.31</v>
      </c>
      <c r="N247" s="19">
        <v>5</v>
      </c>
    </row>
    <row r="248" customHeight="1" spans="1:14">
      <c r="A248" s="19">
        <f t="shared" si="35"/>
        <v>246</v>
      </c>
      <c r="B248" s="19" t="s">
        <v>2461</v>
      </c>
      <c r="C248" s="19" t="s">
        <v>2462</v>
      </c>
      <c r="D248" s="20" t="s">
        <v>252</v>
      </c>
      <c r="E248" s="19" t="s">
        <v>2463</v>
      </c>
      <c r="F248" s="19">
        <v>4999</v>
      </c>
      <c r="G248" s="19">
        <v>4999</v>
      </c>
      <c r="H248" s="19">
        <v>2399.52</v>
      </c>
      <c r="I248" s="19">
        <v>1019.79</v>
      </c>
      <c r="J248" s="19">
        <v>0</v>
      </c>
      <c r="K248" s="19" t="s">
        <v>1744</v>
      </c>
      <c r="L248" s="19">
        <v>3419.31</v>
      </c>
      <c r="M248" s="19">
        <f t="shared" si="28"/>
        <v>3419.31</v>
      </c>
      <c r="N248" s="19">
        <v>2</v>
      </c>
    </row>
    <row r="249" customHeight="1" spans="1:14">
      <c r="A249" s="19">
        <f t="shared" si="35"/>
        <v>247</v>
      </c>
      <c r="B249" s="19" t="s">
        <v>2464</v>
      </c>
      <c r="C249" s="19" t="s">
        <v>2465</v>
      </c>
      <c r="D249" s="20" t="s">
        <v>252</v>
      </c>
      <c r="E249" s="19" t="s">
        <v>2466</v>
      </c>
      <c r="F249" s="19">
        <v>4999</v>
      </c>
      <c r="G249" s="19">
        <v>4999</v>
      </c>
      <c r="H249" s="19">
        <v>1599.68</v>
      </c>
      <c r="I249" s="19">
        <v>679.86</v>
      </c>
      <c r="J249" s="19">
        <v>0</v>
      </c>
      <c r="K249" s="19" t="s">
        <v>2193</v>
      </c>
      <c r="L249" s="19">
        <v>2279.54</v>
      </c>
      <c r="M249" s="19">
        <f t="shared" si="28"/>
        <v>2279.54</v>
      </c>
      <c r="N249" s="19">
        <v>2</v>
      </c>
    </row>
    <row r="250" customHeight="1" spans="1:14">
      <c r="A250" s="19">
        <f t="shared" si="35"/>
        <v>248</v>
      </c>
      <c r="B250" s="19" t="s">
        <v>2467</v>
      </c>
      <c r="C250" s="19" t="s">
        <v>2468</v>
      </c>
      <c r="D250" s="20" t="s">
        <v>252</v>
      </c>
      <c r="E250" s="19" t="s">
        <v>2469</v>
      </c>
      <c r="F250" s="19">
        <v>4999</v>
      </c>
      <c r="G250" s="19">
        <v>4999</v>
      </c>
      <c r="H250" s="19">
        <v>1599.68</v>
      </c>
      <c r="I250" s="19">
        <v>679.86</v>
      </c>
      <c r="J250" s="19">
        <v>0</v>
      </c>
      <c r="K250" s="19" t="s">
        <v>2303</v>
      </c>
      <c r="L250" s="19">
        <v>2279.54</v>
      </c>
      <c r="M250" s="19">
        <f t="shared" si="28"/>
        <v>2279.54</v>
      </c>
      <c r="N250" s="19">
        <v>0</v>
      </c>
    </row>
    <row r="251" customHeight="1" spans="1:14">
      <c r="A251" s="19">
        <f t="shared" si="35"/>
        <v>249</v>
      </c>
      <c r="B251" s="19" t="s">
        <v>2470</v>
      </c>
      <c r="C251" s="19" t="s">
        <v>2471</v>
      </c>
      <c r="D251" s="20" t="s">
        <v>252</v>
      </c>
      <c r="E251" s="19" t="s">
        <v>2472</v>
      </c>
      <c r="F251" s="19">
        <v>4999</v>
      </c>
      <c r="G251" s="19">
        <v>4999</v>
      </c>
      <c r="H251" s="19">
        <v>799.84</v>
      </c>
      <c r="I251" s="19">
        <v>339.93</v>
      </c>
      <c r="J251" s="19">
        <v>0</v>
      </c>
      <c r="K251" s="19" t="s">
        <v>1976</v>
      </c>
      <c r="L251" s="19">
        <v>1139.77</v>
      </c>
      <c r="M251" s="19">
        <f t="shared" si="28"/>
        <v>1139.77</v>
      </c>
      <c r="N251" s="19">
        <v>5</v>
      </c>
    </row>
    <row r="252" customHeight="1" spans="1:14">
      <c r="A252" s="19">
        <f t="shared" si="35"/>
        <v>250</v>
      </c>
      <c r="B252" s="19" t="s">
        <v>2473</v>
      </c>
      <c r="C252" s="19" t="s">
        <v>2474</v>
      </c>
      <c r="D252" s="20" t="s">
        <v>256</v>
      </c>
      <c r="E252" s="19" t="s">
        <v>2475</v>
      </c>
      <c r="F252" s="19">
        <v>4999</v>
      </c>
      <c r="G252" s="19">
        <v>4999</v>
      </c>
      <c r="H252" s="19">
        <f t="shared" si="36"/>
        <v>1599.68</v>
      </c>
      <c r="I252" s="19">
        <v>679.86</v>
      </c>
      <c r="J252" s="19">
        <v>0</v>
      </c>
      <c r="K252" s="19" t="s">
        <v>2193</v>
      </c>
      <c r="L252" s="19">
        <v>2279.54</v>
      </c>
      <c r="M252" s="19">
        <f t="shared" si="28"/>
        <v>2279.54</v>
      </c>
      <c r="N252" s="19">
        <v>2</v>
      </c>
    </row>
    <row r="253" customHeight="1" spans="1:14">
      <c r="A253" s="19">
        <f t="shared" si="35"/>
        <v>251</v>
      </c>
      <c r="B253" s="19" t="s">
        <v>2476</v>
      </c>
      <c r="C253" s="19" t="s">
        <v>2477</v>
      </c>
      <c r="D253" s="20" t="s">
        <v>256</v>
      </c>
      <c r="E253" s="19" t="s">
        <v>2478</v>
      </c>
      <c r="F253" s="19">
        <v>4999</v>
      </c>
      <c r="G253" s="19">
        <v>4999</v>
      </c>
      <c r="H253" s="19">
        <f t="shared" si="36"/>
        <v>1599.68</v>
      </c>
      <c r="I253" s="19">
        <v>679.86</v>
      </c>
      <c r="J253" s="19">
        <v>0</v>
      </c>
      <c r="K253" s="19" t="s">
        <v>2303</v>
      </c>
      <c r="L253" s="19">
        <v>2279.54</v>
      </c>
      <c r="M253" s="19">
        <f t="shared" si="28"/>
        <v>2279.54</v>
      </c>
      <c r="N253" s="19">
        <v>0</v>
      </c>
    </row>
    <row r="254" customHeight="1" spans="1:14">
      <c r="A254" s="19">
        <f t="shared" ref="A254:A263" si="37">ROW()-2</f>
        <v>252</v>
      </c>
      <c r="B254" s="19" t="s">
        <v>2479</v>
      </c>
      <c r="C254" s="19" t="s">
        <v>2480</v>
      </c>
      <c r="D254" s="20" t="s">
        <v>256</v>
      </c>
      <c r="E254" s="19" t="s">
        <v>2481</v>
      </c>
      <c r="F254" s="19">
        <v>4999</v>
      </c>
      <c r="G254" s="19">
        <v>4999</v>
      </c>
      <c r="H254" s="19">
        <f t="shared" si="36"/>
        <v>1599.68</v>
      </c>
      <c r="I254" s="19">
        <v>679.86</v>
      </c>
      <c r="J254" s="19">
        <v>0</v>
      </c>
      <c r="K254" s="19" t="s">
        <v>2303</v>
      </c>
      <c r="L254" s="19">
        <v>2279.54</v>
      </c>
      <c r="M254" s="19">
        <f t="shared" si="28"/>
        <v>2279.54</v>
      </c>
      <c r="N254" s="19">
        <v>0</v>
      </c>
    </row>
    <row r="255" customHeight="1" spans="1:14">
      <c r="A255" s="19">
        <f t="shared" si="37"/>
        <v>253</v>
      </c>
      <c r="B255" s="19" t="s">
        <v>2482</v>
      </c>
      <c r="C255" s="19" t="s">
        <v>2483</v>
      </c>
      <c r="D255" s="20" t="s">
        <v>256</v>
      </c>
      <c r="E255" s="19" t="s">
        <v>2484</v>
      </c>
      <c r="F255" s="19">
        <v>4999</v>
      </c>
      <c r="G255" s="19">
        <v>4999</v>
      </c>
      <c r="H255" s="19">
        <f t="shared" si="36"/>
        <v>799.84</v>
      </c>
      <c r="I255" s="19">
        <v>339.93</v>
      </c>
      <c r="J255" s="19">
        <v>0</v>
      </c>
      <c r="K255" s="19" t="s">
        <v>1976</v>
      </c>
      <c r="L255" s="19">
        <v>1139.77</v>
      </c>
      <c r="M255" s="19">
        <f t="shared" si="28"/>
        <v>1139.77</v>
      </c>
      <c r="N255" s="19">
        <v>0</v>
      </c>
    </row>
    <row r="256" customHeight="1" spans="1:14">
      <c r="A256" s="19">
        <f t="shared" si="37"/>
        <v>254</v>
      </c>
      <c r="B256" s="19" t="s">
        <v>2485</v>
      </c>
      <c r="C256" s="19" t="s">
        <v>2486</v>
      </c>
      <c r="D256" s="20" t="s">
        <v>260</v>
      </c>
      <c r="E256" s="19" t="s">
        <v>1994</v>
      </c>
      <c r="F256" s="19">
        <v>4999</v>
      </c>
      <c r="G256" s="19">
        <v>4999</v>
      </c>
      <c r="H256" s="19">
        <f t="shared" si="36"/>
        <v>2399.52</v>
      </c>
      <c r="I256" s="19">
        <v>1019.79</v>
      </c>
      <c r="J256" s="19">
        <v>0</v>
      </c>
      <c r="K256" s="19" t="s">
        <v>1744</v>
      </c>
      <c r="L256" s="19">
        <v>3419.31</v>
      </c>
      <c r="M256" s="19">
        <f t="shared" si="28"/>
        <v>3419.31</v>
      </c>
      <c r="N256" s="19">
        <v>26</v>
      </c>
    </row>
    <row r="257" customHeight="1" spans="1:14">
      <c r="A257" s="19">
        <f t="shared" si="37"/>
        <v>255</v>
      </c>
      <c r="B257" s="19" t="s">
        <v>2487</v>
      </c>
      <c r="C257" s="19" t="s">
        <v>2488</v>
      </c>
      <c r="D257" s="20" t="s">
        <v>264</v>
      </c>
      <c r="E257" s="19" t="s">
        <v>1789</v>
      </c>
      <c r="F257" s="19">
        <v>4999</v>
      </c>
      <c r="G257" s="19">
        <v>4999</v>
      </c>
      <c r="H257" s="19">
        <f t="shared" si="36"/>
        <v>2399.52</v>
      </c>
      <c r="I257" s="19">
        <f t="shared" ref="I257:I293" si="38">339.93*3</f>
        <v>1019.79</v>
      </c>
      <c r="J257" s="19">
        <v>0</v>
      </c>
      <c r="K257" s="19" t="s">
        <v>1744</v>
      </c>
      <c r="L257" s="19">
        <v>3419.31</v>
      </c>
      <c r="M257" s="19">
        <f t="shared" si="28"/>
        <v>3419.31</v>
      </c>
      <c r="N257" s="19">
        <v>21</v>
      </c>
    </row>
    <row r="258" customHeight="1" spans="1:14">
      <c r="A258" s="19">
        <f t="shared" si="37"/>
        <v>256</v>
      </c>
      <c r="B258" s="19" t="s">
        <v>2489</v>
      </c>
      <c r="C258" s="19" t="s">
        <v>2490</v>
      </c>
      <c r="D258" s="20" t="s">
        <v>264</v>
      </c>
      <c r="E258" s="19" t="s">
        <v>2491</v>
      </c>
      <c r="F258" s="19">
        <v>4999</v>
      </c>
      <c r="G258" s="19">
        <v>4999</v>
      </c>
      <c r="H258" s="19">
        <f t="shared" si="36"/>
        <v>2399.52</v>
      </c>
      <c r="I258" s="19">
        <f t="shared" si="38"/>
        <v>1019.79</v>
      </c>
      <c r="J258" s="19">
        <v>0</v>
      </c>
      <c r="K258" s="19" t="s">
        <v>1744</v>
      </c>
      <c r="L258" s="19">
        <v>3419.31</v>
      </c>
      <c r="M258" s="19">
        <f t="shared" si="28"/>
        <v>3419.31</v>
      </c>
      <c r="N258" s="19">
        <v>21</v>
      </c>
    </row>
    <row r="259" customHeight="1" spans="1:14">
      <c r="A259" s="19">
        <f t="shared" si="37"/>
        <v>257</v>
      </c>
      <c r="B259" s="19" t="s">
        <v>2492</v>
      </c>
      <c r="C259" s="19" t="s">
        <v>2493</v>
      </c>
      <c r="D259" s="20" t="s">
        <v>264</v>
      </c>
      <c r="E259" s="19" t="s">
        <v>2494</v>
      </c>
      <c r="F259" s="19">
        <v>4999</v>
      </c>
      <c r="G259" s="19">
        <v>4999</v>
      </c>
      <c r="H259" s="19">
        <f t="shared" si="36"/>
        <v>2399.52</v>
      </c>
      <c r="I259" s="19">
        <f t="shared" si="38"/>
        <v>1019.79</v>
      </c>
      <c r="J259" s="19">
        <v>0</v>
      </c>
      <c r="K259" s="19" t="s">
        <v>1744</v>
      </c>
      <c r="L259" s="19">
        <v>3419.31</v>
      </c>
      <c r="M259" s="19">
        <f t="shared" si="28"/>
        <v>3419.31</v>
      </c>
      <c r="N259" s="19">
        <v>21</v>
      </c>
    </row>
    <row r="260" customHeight="1" spans="1:14">
      <c r="A260" s="19">
        <f t="shared" si="37"/>
        <v>258</v>
      </c>
      <c r="B260" s="19" t="s">
        <v>2495</v>
      </c>
      <c r="C260" s="19" t="s">
        <v>2496</v>
      </c>
      <c r="D260" s="20" t="s">
        <v>264</v>
      </c>
      <c r="E260" s="19" t="s">
        <v>1766</v>
      </c>
      <c r="F260" s="19">
        <v>4999</v>
      </c>
      <c r="G260" s="19">
        <v>4999</v>
      </c>
      <c r="H260" s="19">
        <f t="shared" si="36"/>
        <v>2399.52</v>
      </c>
      <c r="I260" s="19">
        <f t="shared" si="38"/>
        <v>1019.79</v>
      </c>
      <c r="J260" s="19">
        <v>0</v>
      </c>
      <c r="K260" s="19" t="s">
        <v>1744</v>
      </c>
      <c r="L260" s="19">
        <v>3419.31</v>
      </c>
      <c r="M260" s="19">
        <f t="shared" ref="M260:M323" si="39">L260</f>
        <v>3419.31</v>
      </c>
      <c r="N260" s="19">
        <v>21</v>
      </c>
    </row>
    <row r="261" customHeight="1" spans="1:14">
      <c r="A261" s="19">
        <f t="shared" si="37"/>
        <v>259</v>
      </c>
      <c r="B261" s="19" t="s">
        <v>2497</v>
      </c>
      <c r="C261" s="19" t="s">
        <v>2498</v>
      </c>
      <c r="D261" s="20" t="s">
        <v>264</v>
      </c>
      <c r="E261" s="19" t="s">
        <v>1982</v>
      </c>
      <c r="F261" s="19">
        <v>4999</v>
      </c>
      <c r="G261" s="19">
        <v>4999</v>
      </c>
      <c r="H261" s="19">
        <f t="shared" si="36"/>
        <v>2399.52</v>
      </c>
      <c r="I261" s="19">
        <f t="shared" si="38"/>
        <v>1019.79</v>
      </c>
      <c r="J261" s="19">
        <v>0</v>
      </c>
      <c r="K261" s="19" t="s">
        <v>1744</v>
      </c>
      <c r="L261" s="19">
        <v>3419.31</v>
      </c>
      <c r="M261" s="19">
        <f t="shared" si="39"/>
        <v>3419.31</v>
      </c>
      <c r="N261" s="19">
        <v>21</v>
      </c>
    </row>
    <row r="262" customHeight="1" spans="1:14">
      <c r="A262" s="19">
        <f t="shared" si="37"/>
        <v>260</v>
      </c>
      <c r="B262" s="19" t="s">
        <v>116</v>
      </c>
      <c r="C262" s="19" t="s">
        <v>2499</v>
      </c>
      <c r="D262" s="20" t="s">
        <v>264</v>
      </c>
      <c r="E262" s="19" t="s">
        <v>2500</v>
      </c>
      <c r="F262" s="19">
        <v>4999</v>
      </c>
      <c r="G262" s="19">
        <v>4999</v>
      </c>
      <c r="H262" s="19">
        <f t="shared" si="36"/>
        <v>2399.52</v>
      </c>
      <c r="I262" s="19">
        <f t="shared" si="38"/>
        <v>1019.79</v>
      </c>
      <c r="J262" s="19">
        <v>0</v>
      </c>
      <c r="K262" s="19" t="s">
        <v>1744</v>
      </c>
      <c r="L262" s="19">
        <v>3419.31</v>
      </c>
      <c r="M262" s="19">
        <f t="shared" si="39"/>
        <v>3419.31</v>
      </c>
      <c r="N262" s="19">
        <v>21</v>
      </c>
    </row>
    <row r="263" customHeight="1" spans="1:14">
      <c r="A263" s="19">
        <f t="shared" si="37"/>
        <v>261</v>
      </c>
      <c r="B263" s="19" t="s">
        <v>2501</v>
      </c>
      <c r="C263" s="19" t="s">
        <v>2502</v>
      </c>
      <c r="D263" s="20" t="s">
        <v>264</v>
      </c>
      <c r="E263" s="19" t="s">
        <v>2503</v>
      </c>
      <c r="F263" s="19">
        <v>4999</v>
      </c>
      <c r="G263" s="19">
        <v>4999</v>
      </c>
      <c r="H263" s="19">
        <f t="shared" si="36"/>
        <v>2399.52</v>
      </c>
      <c r="I263" s="19">
        <f t="shared" si="38"/>
        <v>1019.79</v>
      </c>
      <c r="J263" s="19">
        <v>0</v>
      </c>
      <c r="K263" s="19" t="s">
        <v>1744</v>
      </c>
      <c r="L263" s="19">
        <v>3419.31</v>
      </c>
      <c r="M263" s="19">
        <f t="shared" si="39"/>
        <v>3419.31</v>
      </c>
      <c r="N263" s="19">
        <v>21</v>
      </c>
    </row>
    <row r="264" customHeight="1" spans="1:14">
      <c r="A264" s="19">
        <f t="shared" ref="A264:A273" si="40">ROW()-2</f>
        <v>262</v>
      </c>
      <c r="B264" s="19" t="s">
        <v>2504</v>
      </c>
      <c r="C264" s="19" t="s">
        <v>2094</v>
      </c>
      <c r="D264" s="20" t="s">
        <v>264</v>
      </c>
      <c r="E264" s="19" t="s">
        <v>2041</v>
      </c>
      <c r="F264" s="19">
        <v>4999</v>
      </c>
      <c r="G264" s="19">
        <v>4999</v>
      </c>
      <c r="H264" s="19">
        <f t="shared" si="36"/>
        <v>2399.52</v>
      </c>
      <c r="I264" s="19">
        <f t="shared" si="38"/>
        <v>1019.79</v>
      </c>
      <c r="J264" s="19">
        <v>0</v>
      </c>
      <c r="K264" s="19" t="s">
        <v>1744</v>
      </c>
      <c r="L264" s="19">
        <v>3419.31</v>
      </c>
      <c r="M264" s="19">
        <f t="shared" si="39"/>
        <v>3419.31</v>
      </c>
      <c r="N264" s="19">
        <v>21</v>
      </c>
    </row>
    <row r="265" customHeight="1" spans="1:14">
      <c r="A265" s="19">
        <f t="shared" si="40"/>
        <v>263</v>
      </c>
      <c r="B265" s="19" t="s">
        <v>2505</v>
      </c>
      <c r="C265" s="19" t="s">
        <v>2506</v>
      </c>
      <c r="D265" s="20" t="s">
        <v>264</v>
      </c>
      <c r="E265" s="19" t="s">
        <v>2507</v>
      </c>
      <c r="F265" s="19">
        <v>4999</v>
      </c>
      <c r="G265" s="19">
        <v>4999</v>
      </c>
      <c r="H265" s="19">
        <f t="shared" si="36"/>
        <v>2399.52</v>
      </c>
      <c r="I265" s="19">
        <f t="shared" si="38"/>
        <v>1019.79</v>
      </c>
      <c r="J265" s="19">
        <v>0</v>
      </c>
      <c r="K265" s="19" t="s">
        <v>1744</v>
      </c>
      <c r="L265" s="19">
        <v>3419.31</v>
      </c>
      <c r="M265" s="19">
        <f t="shared" si="39"/>
        <v>3419.31</v>
      </c>
      <c r="N265" s="19">
        <v>21</v>
      </c>
    </row>
    <row r="266" customHeight="1" spans="1:14">
      <c r="A266" s="19">
        <f t="shared" si="40"/>
        <v>264</v>
      </c>
      <c r="B266" s="19" t="s">
        <v>2508</v>
      </c>
      <c r="C266" s="19" t="s">
        <v>2509</v>
      </c>
      <c r="D266" s="20" t="s">
        <v>264</v>
      </c>
      <c r="E266" s="19" t="s">
        <v>2300</v>
      </c>
      <c r="F266" s="19">
        <v>4999</v>
      </c>
      <c r="G266" s="19">
        <v>4999</v>
      </c>
      <c r="H266" s="19">
        <f t="shared" si="36"/>
        <v>2399.52</v>
      </c>
      <c r="I266" s="19">
        <f t="shared" si="38"/>
        <v>1019.79</v>
      </c>
      <c r="J266" s="19">
        <v>0</v>
      </c>
      <c r="K266" s="19" t="s">
        <v>1744</v>
      </c>
      <c r="L266" s="19">
        <v>3419.31</v>
      </c>
      <c r="M266" s="19">
        <f t="shared" si="39"/>
        <v>3419.31</v>
      </c>
      <c r="N266" s="19">
        <v>21</v>
      </c>
    </row>
    <row r="267" customHeight="1" spans="1:14">
      <c r="A267" s="19">
        <f t="shared" si="40"/>
        <v>265</v>
      </c>
      <c r="B267" s="19" t="s">
        <v>2510</v>
      </c>
      <c r="C267" s="19" t="s">
        <v>2511</v>
      </c>
      <c r="D267" s="20" t="s">
        <v>264</v>
      </c>
      <c r="E267" s="19" t="s">
        <v>2512</v>
      </c>
      <c r="F267" s="19">
        <v>4999</v>
      </c>
      <c r="G267" s="19">
        <v>4999</v>
      </c>
      <c r="H267" s="19">
        <f t="shared" si="36"/>
        <v>2399.52</v>
      </c>
      <c r="I267" s="19">
        <f t="shared" si="38"/>
        <v>1019.79</v>
      </c>
      <c r="J267" s="19">
        <v>0</v>
      </c>
      <c r="K267" s="19" t="s">
        <v>1744</v>
      </c>
      <c r="L267" s="19">
        <v>3419.31</v>
      </c>
      <c r="M267" s="19">
        <f t="shared" si="39"/>
        <v>3419.31</v>
      </c>
      <c r="N267" s="19">
        <v>21</v>
      </c>
    </row>
    <row r="268" customHeight="1" spans="1:14">
      <c r="A268" s="19">
        <f t="shared" si="40"/>
        <v>266</v>
      </c>
      <c r="B268" s="19" t="s">
        <v>2513</v>
      </c>
      <c r="C268" s="19" t="s">
        <v>2514</v>
      </c>
      <c r="D268" s="20" t="s">
        <v>264</v>
      </c>
      <c r="E268" s="19" t="s">
        <v>2515</v>
      </c>
      <c r="F268" s="19">
        <v>4999</v>
      </c>
      <c r="G268" s="19">
        <v>4999</v>
      </c>
      <c r="H268" s="19">
        <f t="shared" si="36"/>
        <v>2399.52</v>
      </c>
      <c r="I268" s="19">
        <f t="shared" si="38"/>
        <v>1019.79</v>
      </c>
      <c r="J268" s="19">
        <v>0</v>
      </c>
      <c r="K268" s="19" t="s">
        <v>1744</v>
      </c>
      <c r="L268" s="19">
        <v>3419.31</v>
      </c>
      <c r="M268" s="19">
        <f t="shared" si="39"/>
        <v>3419.31</v>
      </c>
      <c r="N268" s="19">
        <v>21</v>
      </c>
    </row>
    <row r="269" customHeight="1" spans="1:14">
      <c r="A269" s="19">
        <f t="shared" si="40"/>
        <v>267</v>
      </c>
      <c r="B269" s="19" t="s">
        <v>2516</v>
      </c>
      <c r="C269" s="19" t="s">
        <v>2517</v>
      </c>
      <c r="D269" s="20" t="s">
        <v>264</v>
      </c>
      <c r="E269" s="19" t="s">
        <v>2518</v>
      </c>
      <c r="F269" s="19">
        <v>4999</v>
      </c>
      <c r="G269" s="19">
        <v>4999</v>
      </c>
      <c r="H269" s="19">
        <f t="shared" si="36"/>
        <v>2399.52</v>
      </c>
      <c r="I269" s="19">
        <f t="shared" si="38"/>
        <v>1019.79</v>
      </c>
      <c r="J269" s="19">
        <v>0</v>
      </c>
      <c r="K269" s="19" t="s">
        <v>1744</v>
      </c>
      <c r="L269" s="19">
        <v>3419.31</v>
      </c>
      <c r="M269" s="19">
        <f t="shared" si="39"/>
        <v>3419.31</v>
      </c>
      <c r="N269" s="19">
        <v>21</v>
      </c>
    </row>
    <row r="270" customHeight="1" spans="1:14">
      <c r="A270" s="19">
        <f t="shared" si="40"/>
        <v>268</v>
      </c>
      <c r="B270" s="19" t="s">
        <v>2519</v>
      </c>
      <c r="C270" s="19" t="s">
        <v>2520</v>
      </c>
      <c r="D270" s="20" t="s">
        <v>264</v>
      </c>
      <c r="E270" s="19" t="s">
        <v>2521</v>
      </c>
      <c r="F270" s="19">
        <v>4999</v>
      </c>
      <c r="G270" s="19">
        <v>4999</v>
      </c>
      <c r="H270" s="19">
        <f t="shared" si="36"/>
        <v>2399.52</v>
      </c>
      <c r="I270" s="19">
        <f t="shared" si="38"/>
        <v>1019.79</v>
      </c>
      <c r="J270" s="19">
        <v>0</v>
      </c>
      <c r="K270" s="19" t="s">
        <v>1744</v>
      </c>
      <c r="L270" s="19">
        <v>3419.31</v>
      </c>
      <c r="M270" s="19">
        <f t="shared" si="39"/>
        <v>3419.31</v>
      </c>
      <c r="N270" s="19">
        <v>21</v>
      </c>
    </row>
    <row r="271" customHeight="1" spans="1:14">
      <c r="A271" s="19">
        <f t="shared" si="40"/>
        <v>269</v>
      </c>
      <c r="B271" s="19" t="s">
        <v>2522</v>
      </c>
      <c r="C271" s="19" t="s">
        <v>2523</v>
      </c>
      <c r="D271" s="20" t="s">
        <v>264</v>
      </c>
      <c r="E271" s="19" t="s">
        <v>2083</v>
      </c>
      <c r="F271" s="19">
        <v>4999</v>
      </c>
      <c r="G271" s="19">
        <v>4999</v>
      </c>
      <c r="H271" s="19">
        <f t="shared" si="36"/>
        <v>2399.52</v>
      </c>
      <c r="I271" s="19">
        <f t="shared" si="38"/>
        <v>1019.79</v>
      </c>
      <c r="J271" s="19">
        <v>0</v>
      </c>
      <c r="K271" s="19" t="s">
        <v>1744</v>
      </c>
      <c r="L271" s="19">
        <v>3419.31</v>
      </c>
      <c r="M271" s="19">
        <f t="shared" si="39"/>
        <v>3419.31</v>
      </c>
      <c r="N271" s="19">
        <v>21</v>
      </c>
    </row>
    <row r="272" customHeight="1" spans="1:14">
      <c r="A272" s="19">
        <f t="shared" si="40"/>
        <v>270</v>
      </c>
      <c r="B272" s="19" t="s">
        <v>2524</v>
      </c>
      <c r="C272" s="19" t="s">
        <v>2525</v>
      </c>
      <c r="D272" s="20" t="s">
        <v>264</v>
      </c>
      <c r="E272" s="19" t="s">
        <v>2526</v>
      </c>
      <c r="F272" s="19">
        <v>4999</v>
      </c>
      <c r="G272" s="19">
        <v>4999</v>
      </c>
      <c r="H272" s="19">
        <f t="shared" si="36"/>
        <v>2399.52</v>
      </c>
      <c r="I272" s="19">
        <f t="shared" si="38"/>
        <v>1019.79</v>
      </c>
      <c r="J272" s="19">
        <v>0</v>
      </c>
      <c r="K272" s="19" t="s">
        <v>1744</v>
      </c>
      <c r="L272" s="19">
        <v>3419.31</v>
      </c>
      <c r="M272" s="19">
        <f t="shared" si="39"/>
        <v>3419.31</v>
      </c>
      <c r="N272" s="19">
        <v>21</v>
      </c>
    </row>
    <row r="273" customHeight="1" spans="1:14">
      <c r="A273" s="19">
        <f t="shared" si="40"/>
        <v>271</v>
      </c>
      <c r="B273" s="19" t="s">
        <v>2527</v>
      </c>
      <c r="C273" s="19" t="s">
        <v>2528</v>
      </c>
      <c r="D273" s="20" t="s">
        <v>264</v>
      </c>
      <c r="E273" s="19" t="s">
        <v>2529</v>
      </c>
      <c r="F273" s="19">
        <v>4999</v>
      </c>
      <c r="G273" s="19">
        <v>4999</v>
      </c>
      <c r="H273" s="19">
        <f t="shared" si="36"/>
        <v>2399.52</v>
      </c>
      <c r="I273" s="19">
        <f t="shared" si="38"/>
        <v>1019.79</v>
      </c>
      <c r="J273" s="19">
        <v>0</v>
      </c>
      <c r="K273" s="19" t="s">
        <v>1744</v>
      </c>
      <c r="L273" s="19">
        <v>3419.31</v>
      </c>
      <c r="M273" s="19">
        <f t="shared" si="39"/>
        <v>3419.31</v>
      </c>
      <c r="N273" s="19">
        <v>21</v>
      </c>
    </row>
    <row r="274" customHeight="1" spans="1:14">
      <c r="A274" s="19">
        <f t="shared" ref="A274:A283" si="41">ROW()-2</f>
        <v>272</v>
      </c>
      <c r="B274" s="19" t="s">
        <v>2530</v>
      </c>
      <c r="C274" s="19" t="s">
        <v>2006</v>
      </c>
      <c r="D274" s="20" t="s">
        <v>264</v>
      </c>
      <c r="E274" s="19" t="s">
        <v>1753</v>
      </c>
      <c r="F274" s="19">
        <v>4999</v>
      </c>
      <c r="G274" s="19">
        <v>4999</v>
      </c>
      <c r="H274" s="19">
        <f t="shared" si="36"/>
        <v>2399.52</v>
      </c>
      <c r="I274" s="19">
        <f t="shared" si="38"/>
        <v>1019.79</v>
      </c>
      <c r="J274" s="19">
        <v>0</v>
      </c>
      <c r="K274" s="19" t="s">
        <v>1744</v>
      </c>
      <c r="L274" s="19">
        <v>3419.31</v>
      </c>
      <c r="M274" s="19">
        <f t="shared" si="39"/>
        <v>3419.31</v>
      </c>
      <c r="N274" s="19">
        <v>21</v>
      </c>
    </row>
    <row r="275" customHeight="1" spans="1:14">
      <c r="A275" s="19">
        <f t="shared" si="41"/>
        <v>273</v>
      </c>
      <c r="B275" s="19" t="s">
        <v>2531</v>
      </c>
      <c r="C275" s="19" t="s">
        <v>2006</v>
      </c>
      <c r="D275" s="20" t="s">
        <v>264</v>
      </c>
      <c r="E275" s="19" t="s">
        <v>2092</v>
      </c>
      <c r="F275" s="19">
        <v>4999</v>
      </c>
      <c r="G275" s="19">
        <v>4999</v>
      </c>
      <c r="H275" s="19">
        <f t="shared" si="36"/>
        <v>2399.52</v>
      </c>
      <c r="I275" s="19">
        <f t="shared" si="38"/>
        <v>1019.79</v>
      </c>
      <c r="J275" s="19">
        <v>0</v>
      </c>
      <c r="K275" s="19" t="s">
        <v>1744</v>
      </c>
      <c r="L275" s="19">
        <v>3419.31</v>
      </c>
      <c r="M275" s="19">
        <f t="shared" si="39"/>
        <v>3419.31</v>
      </c>
      <c r="N275" s="19">
        <v>21</v>
      </c>
    </row>
    <row r="276" customHeight="1" spans="1:14">
      <c r="A276" s="19">
        <f t="shared" si="41"/>
        <v>274</v>
      </c>
      <c r="B276" s="19" t="s">
        <v>2532</v>
      </c>
      <c r="C276" s="19" t="s">
        <v>2533</v>
      </c>
      <c r="D276" s="20" t="s">
        <v>264</v>
      </c>
      <c r="E276" s="19" t="s">
        <v>2069</v>
      </c>
      <c r="F276" s="19">
        <v>4999</v>
      </c>
      <c r="G276" s="19">
        <v>4999</v>
      </c>
      <c r="H276" s="19">
        <f t="shared" si="36"/>
        <v>2399.52</v>
      </c>
      <c r="I276" s="19">
        <f t="shared" si="38"/>
        <v>1019.79</v>
      </c>
      <c r="J276" s="19">
        <v>0</v>
      </c>
      <c r="K276" s="19" t="s">
        <v>1744</v>
      </c>
      <c r="L276" s="19">
        <v>3419.31</v>
      </c>
      <c r="M276" s="19">
        <f t="shared" si="39"/>
        <v>3419.31</v>
      </c>
      <c r="N276" s="19">
        <v>21</v>
      </c>
    </row>
    <row r="277" customHeight="1" spans="1:14">
      <c r="A277" s="19">
        <f t="shared" si="41"/>
        <v>275</v>
      </c>
      <c r="B277" s="19" t="s">
        <v>2534</v>
      </c>
      <c r="C277" s="19" t="s">
        <v>2535</v>
      </c>
      <c r="D277" s="20" t="s">
        <v>264</v>
      </c>
      <c r="E277" s="19" t="s">
        <v>2536</v>
      </c>
      <c r="F277" s="19">
        <v>4999</v>
      </c>
      <c r="G277" s="19">
        <v>4999</v>
      </c>
      <c r="H277" s="19">
        <f t="shared" si="36"/>
        <v>2399.52</v>
      </c>
      <c r="I277" s="19">
        <f t="shared" si="38"/>
        <v>1019.79</v>
      </c>
      <c r="J277" s="19">
        <v>0</v>
      </c>
      <c r="K277" s="19" t="s">
        <v>1744</v>
      </c>
      <c r="L277" s="19">
        <v>3419.31</v>
      </c>
      <c r="M277" s="19">
        <f t="shared" si="39"/>
        <v>3419.31</v>
      </c>
      <c r="N277" s="19">
        <v>21</v>
      </c>
    </row>
    <row r="278" customHeight="1" spans="1:14">
      <c r="A278" s="19">
        <f t="shared" si="41"/>
        <v>276</v>
      </c>
      <c r="B278" s="19" t="s">
        <v>2537</v>
      </c>
      <c r="C278" s="19" t="s">
        <v>2538</v>
      </c>
      <c r="D278" s="20" t="s">
        <v>264</v>
      </c>
      <c r="E278" s="19" t="s">
        <v>2539</v>
      </c>
      <c r="F278" s="19">
        <v>4999</v>
      </c>
      <c r="G278" s="19">
        <v>4999</v>
      </c>
      <c r="H278" s="19">
        <f t="shared" si="36"/>
        <v>2399.52</v>
      </c>
      <c r="I278" s="19">
        <f t="shared" si="38"/>
        <v>1019.79</v>
      </c>
      <c r="J278" s="19">
        <v>0</v>
      </c>
      <c r="K278" s="19" t="s">
        <v>1744</v>
      </c>
      <c r="L278" s="19">
        <v>3419.31</v>
      </c>
      <c r="M278" s="19">
        <f t="shared" si="39"/>
        <v>3419.31</v>
      </c>
      <c r="N278" s="19">
        <v>21</v>
      </c>
    </row>
    <row r="279" customHeight="1" spans="1:14">
      <c r="A279" s="19">
        <f t="shared" si="41"/>
        <v>277</v>
      </c>
      <c r="B279" s="19" t="s">
        <v>2540</v>
      </c>
      <c r="C279" s="19" t="s">
        <v>2541</v>
      </c>
      <c r="D279" s="20" t="s">
        <v>264</v>
      </c>
      <c r="E279" s="19" t="s">
        <v>2542</v>
      </c>
      <c r="F279" s="19">
        <v>4999</v>
      </c>
      <c r="G279" s="19">
        <v>4999</v>
      </c>
      <c r="H279" s="19">
        <f t="shared" si="36"/>
        <v>2399.52</v>
      </c>
      <c r="I279" s="19">
        <f t="shared" si="38"/>
        <v>1019.79</v>
      </c>
      <c r="J279" s="19">
        <v>0</v>
      </c>
      <c r="K279" s="19" t="s">
        <v>1744</v>
      </c>
      <c r="L279" s="19">
        <v>3419.31</v>
      </c>
      <c r="M279" s="19">
        <f t="shared" si="39"/>
        <v>3419.31</v>
      </c>
      <c r="N279" s="19">
        <v>21</v>
      </c>
    </row>
    <row r="280" customHeight="1" spans="1:14">
      <c r="A280" s="19">
        <f t="shared" si="41"/>
        <v>278</v>
      </c>
      <c r="B280" s="19" t="s">
        <v>2543</v>
      </c>
      <c r="C280" s="19" t="s">
        <v>2544</v>
      </c>
      <c r="D280" s="20" t="s">
        <v>264</v>
      </c>
      <c r="E280" s="19" t="s">
        <v>2083</v>
      </c>
      <c r="F280" s="19">
        <v>4999</v>
      </c>
      <c r="G280" s="19">
        <v>4999</v>
      </c>
      <c r="H280" s="19">
        <f t="shared" si="36"/>
        <v>2399.52</v>
      </c>
      <c r="I280" s="19">
        <f t="shared" si="38"/>
        <v>1019.79</v>
      </c>
      <c r="J280" s="19">
        <v>0</v>
      </c>
      <c r="K280" s="19" t="s">
        <v>1744</v>
      </c>
      <c r="L280" s="19">
        <v>3419.31</v>
      </c>
      <c r="M280" s="19">
        <f t="shared" si="39"/>
        <v>3419.31</v>
      </c>
      <c r="N280" s="19">
        <v>21</v>
      </c>
    </row>
    <row r="281" customHeight="1" spans="1:14">
      <c r="A281" s="19">
        <f t="shared" si="41"/>
        <v>279</v>
      </c>
      <c r="B281" s="19" t="s">
        <v>2545</v>
      </c>
      <c r="C281" s="19" t="s">
        <v>2546</v>
      </c>
      <c r="D281" s="20" t="s">
        <v>264</v>
      </c>
      <c r="E281" s="19" t="s">
        <v>2547</v>
      </c>
      <c r="F281" s="19">
        <v>4999</v>
      </c>
      <c r="G281" s="19">
        <v>4999</v>
      </c>
      <c r="H281" s="19">
        <f t="shared" si="36"/>
        <v>2399.52</v>
      </c>
      <c r="I281" s="19">
        <f t="shared" si="38"/>
        <v>1019.79</v>
      </c>
      <c r="J281" s="19">
        <v>0</v>
      </c>
      <c r="K281" s="19" t="s">
        <v>1744</v>
      </c>
      <c r="L281" s="19">
        <v>3419.31</v>
      </c>
      <c r="M281" s="19">
        <f t="shared" si="39"/>
        <v>3419.31</v>
      </c>
      <c r="N281" s="19">
        <v>21</v>
      </c>
    </row>
    <row r="282" customHeight="1" spans="1:14">
      <c r="A282" s="19">
        <f t="shared" si="41"/>
        <v>280</v>
      </c>
      <c r="B282" s="19" t="s">
        <v>2548</v>
      </c>
      <c r="C282" s="19" t="s">
        <v>2549</v>
      </c>
      <c r="D282" s="20" t="s">
        <v>264</v>
      </c>
      <c r="E282" s="19" t="s">
        <v>2550</v>
      </c>
      <c r="F282" s="19">
        <v>4999</v>
      </c>
      <c r="G282" s="19">
        <v>4999</v>
      </c>
      <c r="H282" s="19">
        <f t="shared" si="36"/>
        <v>2399.52</v>
      </c>
      <c r="I282" s="19">
        <f t="shared" si="38"/>
        <v>1019.79</v>
      </c>
      <c r="J282" s="19">
        <v>0</v>
      </c>
      <c r="K282" s="19" t="s">
        <v>1744</v>
      </c>
      <c r="L282" s="19">
        <v>3419.31</v>
      </c>
      <c r="M282" s="19">
        <f t="shared" si="39"/>
        <v>3419.31</v>
      </c>
      <c r="N282" s="19">
        <v>21</v>
      </c>
    </row>
    <row r="283" customHeight="1" spans="1:14">
      <c r="A283" s="19">
        <f t="shared" si="41"/>
        <v>281</v>
      </c>
      <c r="B283" s="19" t="s">
        <v>2551</v>
      </c>
      <c r="C283" s="19" t="s">
        <v>2552</v>
      </c>
      <c r="D283" s="20" t="s">
        <v>264</v>
      </c>
      <c r="E283" s="19" t="s">
        <v>2553</v>
      </c>
      <c r="F283" s="19">
        <v>4999</v>
      </c>
      <c r="G283" s="19">
        <v>4999</v>
      </c>
      <c r="H283" s="19">
        <f t="shared" si="36"/>
        <v>2399.52</v>
      </c>
      <c r="I283" s="19">
        <f t="shared" si="38"/>
        <v>1019.79</v>
      </c>
      <c r="J283" s="19">
        <v>0</v>
      </c>
      <c r="K283" s="19" t="s">
        <v>1744</v>
      </c>
      <c r="L283" s="19">
        <v>3419.31</v>
      </c>
      <c r="M283" s="19">
        <f t="shared" si="39"/>
        <v>3419.31</v>
      </c>
      <c r="N283" s="19">
        <v>17</v>
      </c>
    </row>
    <row r="284" customHeight="1" spans="1:14">
      <c r="A284" s="19">
        <f t="shared" ref="A284:A293" si="42">ROW()-2</f>
        <v>282</v>
      </c>
      <c r="B284" s="19" t="s">
        <v>2554</v>
      </c>
      <c r="C284" s="19" t="s">
        <v>2555</v>
      </c>
      <c r="D284" s="20" t="s">
        <v>264</v>
      </c>
      <c r="E284" s="19" t="s">
        <v>1801</v>
      </c>
      <c r="F284" s="19">
        <v>4999</v>
      </c>
      <c r="G284" s="19">
        <v>4999</v>
      </c>
      <c r="H284" s="19">
        <f t="shared" si="36"/>
        <v>2399.52</v>
      </c>
      <c r="I284" s="19">
        <f t="shared" si="38"/>
        <v>1019.79</v>
      </c>
      <c r="J284" s="19">
        <v>0</v>
      </c>
      <c r="K284" s="19" t="s">
        <v>1744</v>
      </c>
      <c r="L284" s="19">
        <v>3419.31</v>
      </c>
      <c r="M284" s="19">
        <f t="shared" si="39"/>
        <v>3419.31</v>
      </c>
      <c r="N284" s="19">
        <v>21</v>
      </c>
    </row>
    <row r="285" customHeight="1" spans="1:14">
      <c r="A285" s="19">
        <f t="shared" si="42"/>
        <v>283</v>
      </c>
      <c r="B285" s="19" t="s">
        <v>2556</v>
      </c>
      <c r="C285" s="19" t="s">
        <v>2094</v>
      </c>
      <c r="D285" s="20" t="s">
        <v>264</v>
      </c>
      <c r="E285" s="19" t="s">
        <v>2234</v>
      </c>
      <c r="F285" s="19">
        <v>4999</v>
      </c>
      <c r="G285" s="19">
        <v>4999</v>
      </c>
      <c r="H285" s="19">
        <f t="shared" si="36"/>
        <v>2399.52</v>
      </c>
      <c r="I285" s="19">
        <f t="shared" si="38"/>
        <v>1019.79</v>
      </c>
      <c r="J285" s="19">
        <v>0</v>
      </c>
      <c r="K285" s="19" t="s">
        <v>1744</v>
      </c>
      <c r="L285" s="19">
        <v>3419.31</v>
      </c>
      <c r="M285" s="19">
        <f t="shared" si="39"/>
        <v>3419.31</v>
      </c>
      <c r="N285" s="19">
        <v>21</v>
      </c>
    </row>
    <row r="286" customHeight="1" spans="1:14">
      <c r="A286" s="19">
        <f t="shared" si="42"/>
        <v>284</v>
      </c>
      <c r="B286" s="19" t="s">
        <v>2557</v>
      </c>
      <c r="C286" s="19" t="s">
        <v>2558</v>
      </c>
      <c r="D286" s="20" t="s">
        <v>264</v>
      </c>
      <c r="E286" s="19" t="s">
        <v>2559</v>
      </c>
      <c r="F286" s="19">
        <v>4999</v>
      </c>
      <c r="G286" s="19">
        <v>4999</v>
      </c>
      <c r="H286" s="19">
        <f t="shared" si="36"/>
        <v>2399.52</v>
      </c>
      <c r="I286" s="19">
        <f t="shared" si="38"/>
        <v>1019.79</v>
      </c>
      <c r="J286" s="19">
        <v>0</v>
      </c>
      <c r="K286" s="19" t="s">
        <v>1744</v>
      </c>
      <c r="L286" s="19">
        <v>3419.31</v>
      </c>
      <c r="M286" s="19">
        <f t="shared" si="39"/>
        <v>3419.31</v>
      </c>
      <c r="N286" s="19">
        <v>21</v>
      </c>
    </row>
    <row r="287" customHeight="1" spans="1:14">
      <c r="A287" s="19">
        <f t="shared" si="42"/>
        <v>285</v>
      </c>
      <c r="B287" s="19" t="s">
        <v>2560</v>
      </c>
      <c r="C287" s="19" t="s">
        <v>2561</v>
      </c>
      <c r="D287" s="20" t="s">
        <v>264</v>
      </c>
      <c r="E287" s="19" t="s">
        <v>2521</v>
      </c>
      <c r="F287" s="19">
        <v>4999</v>
      </c>
      <c r="G287" s="19">
        <v>4999</v>
      </c>
      <c r="H287" s="19">
        <f t="shared" si="36"/>
        <v>2399.52</v>
      </c>
      <c r="I287" s="19">
        <f t="shared" si="38"/>
        <v>1019.79</v>
      </c>
      <c r="J287" s="19">
        <v>0</v>
      </c>
      <c r="K287" s="19" t="s">
        <v>1744</v>
      </c>
      <c r="L287" s="19">
        <v>3419.31</v>
      </c>
      <c r="M287" s="19">
        <f t="shared" si="39"/>
        <v>3419.31</v>
      </c>
      <c r="N287" s="19">
        <v>21</v>
      </c>
    </row>
    <row r="288" customHeight="1" spans="1:14">
      <c r="A288" s="19">
        <f t="shared" si="42"/>
        <v>286</v>
      </c>
      <c r="B288" s="19" t="s">
        <v>2562</v>
      </c>
      <c r="C288" s="19" t="s">
        <v>2563</v>
      </c>
      <c r="D288" s="20" t="s">
        <v>264</v>
      </c>
      <c r="E288" s="19" t="s">
        <v>2564</v>
      </c>
      <c r="F288" s="19">
        <v>4999</v>
      </c>
      <c r="G288" s="19">
        <v>4999</v>
      </c>
      <c r="H288" s="19">
        <f t="shared" si="36"/>
        <v>2399.52</v>
      </c>
      <c r="I288" s="19">
        <f t="shared" si="38"/>
        <v>1019.79</v>
      </c>
      <c r="J288" s="19">
        <v>0</v>
      </c>
      <c r="K288" s="19" t="s">
        <v>1744</v>
      </c>
      <c r="L288" s="19">
        <v>3419.31</v>
      </c>
      <c r="M288" s="19">
        <f t="shared" si="39"/>
        <v>3419.31</v>
      </c>
      <c r="N288" s="19">
        <v>14</v>
      </c>
    </row>
    <row r="289" customHeight="1" spans="1:14">
      <c r="A289" s="19">
        <f t="shared" si="42"/>
        <v>287</v>
      </c>
      <c r="B289" s="19" t="s">
        <v>2565</v>
      </c>
      <c r="C289" s="19" t="s">
        <v>2566</v>
      </c>
      <c r="D289" s="20" t="s">
        <v>264</v>
      </c>
      <c r="E289" s="19" t="s">
        <v>2494</v>
      </c>
      <c r="F289" s="19">
        <v>4999</v>
      </c>
      <c r="G289" s="19">
        <v>4999</v>
      </c>
      <c r="H289" s="19">
        <f t="shared" si="36"/>
        <v>2399.52</v>
      </c>
      <c r="I289" s="19">
        <f t="shared" si="38"/>
        <v>1019.79</v>
      </c>
      <c r="J289" s="19">
        <v>0</v>
      </c>
      <c r="K289" s="19" t="s">
        <v>1744</v>
      </c>
      <c r="L289" s="19">
        <v>3419.31</v>
      </c>
      <c r="M289" s="19">
        <f t="shared" si="39"/>
        <v>3419.31</v>
      </c>
      <c r="N289" s="19">
        <v>21</v>
      </c>
    </row>
    <row r="290" customHeight="1" spans="1:14">
      <c r="A290" s="19">
        <f t="shared" si="42"/>
        <v>288</v>
      </c>
      <c r="B290" s="19" t="s">
        <v>2567</v>
      </c>
      <c r="C290" s="19" t="s">
        <v>2568</v>
      </c>
      <c r="D290" s="20" t="s">
        <v>264</v>
      </c>
      <c r="E290" s="19" t="s">
        <v>2389</v>
      </c>
      <c r="F290" s="19">
        <v>4999</v>
      </c>
      <c r="G290" s="19">
        <v>4999</v>
      </c>
      <c r="H290" s="19">
        <f t="shared" si="36"/>
        <v>2399.52</v>
      </c>
      <c r="I290" s="19">
        <f t="shared" si="38"/>
        <v>1019.79</v>
      </c>
      <c r="J290" s="19">
        <v>0</v>
      </c>
      <c r="K290" s="19" t="s">
        <v>1744</v>
      </c>
      <c r="L290" s="19">
        <v>3419.31</v>
      </c>
      <c r="M290" s="19">
        <f t="shared" si="39"/>
        <v>3419.31</v>
      </c>
      <c r="N290" s="19">
        <v>21</v>
      </c>
    </row>
    <row r="291" customHeight="1" spans="1:14">
      <c r="A291" s="19">
        <f t="shared" si="42"/>
        <v>289</v>
      </c>
      <c r="B291" s="19" t="s">
        <v>2569</v>
      </c>
      <c r="C291" s="19" t="s">
        <v>2570</v>
      </c>
      <c r="D291" s="20" t="s">
        <v>264</v>
      </c>
      <c r="E291" s="19" t="s">
        <v>2038</v>
      </c>
      <c r="F291" s="19">
        <v>4999</v>
      </c>
      <c r="G291" s="19">
        <v>4999</v>
      </c>
      <c r="H291" s="19">
        <f t="shared" si="36"/>
        <v>2399.52</v>
      </c>
      <c r="I291" s="19">
        <f t="shared" si="38"/>
        <v>1019.79</v>
      </c>
      <c r="J291" s="19">
        <v>0</v>
      </c>
      <c r="K291" s="19" t="s">
        <v>1744</v>
      </c>
      <c r="L291" s="19">
        <v>3419.31</v>
      </c>
      <c r="M291" s="19">
        <f t="shared" si="39"/>
        <v>3419.31</v>
      </c>
      <c r="N291" s="19">
        <v>14</v>
      </c>
    </row>
    <row r="292" customHeight="1" spans="1:14">
      <c r="A292" s="19">
        <f t="shared" si="42"/>
        <v>290</v>
      </c>
      <c r="B292" s="19" t="s">
        <v>2571</v>
      </c>
      <c r="C292" s="19" t="s">
        <v>2572</v>
      </c>
      <c r="D292" s="20" t="s">
        <v>264</v>
      </c>
      <c r="E292" s="19" t="s">
        <v>2573</v>
      </c>
      <c r="F292" s="19">
        <v>4999</v>
      </c>
      <c r="G292" s="19">
        <v>4999</v>
      </c>
      <c r="H292" s="19">
        <f t="shared" si="36"/>
        <v>2399.52</v>
      </c>
      <c r="I292" s="19">
        <f t="shared" si="38"/>
        <v>1019.79</v>
      </c>
      <c r="J292" s="19">
        <v>0</v>
      </c>
      <c r="K292" s="19" t="s">
        <v>1744</v>
      </c>
      <c r="L292" s="19">
        <v>3419.31</v>
      </c>
      <c r="M292" s="19">
        <f t="shared" si="39"/>
        <v>3419.31</v>
      </c>
      <c r="N292" s="19">
        <v>21</v>
      </c>
    </row>
    <row r="293" customHeight="1" spans="1:14">
      <c r="A293" s="19">
        <f t="shared" si="42"/>
        <v>291</v>
      </c>
      <c r="B293" s="19" t="s">
        <v>2574</v>
      </c>
      <c r="C293" s="19" t="s">
        <v>2575</v>
      </c>
      <c r="D293" s="20" t="s">
        <v>264</v>
      </c>
      <c r="E293" s="19" t="s">
        <v>2576</v>
      </c>
      <c r="F293" s="19">
        <v>4999</v>
      </c>
      <c r="G293" s="19">
        <v>4999</v>
      </c>
      <c r="H293" s="19">
        <f t="shared" si="36"/>
        <v>2399.52</v>
      </c>
      <c r="I293" s="19">
        <f t="shared" si="38"/>
        <v>1019.79</v>
      </c>
      <c r="J293" s="19">
        <v>0</v>
      </c>
      <c r="K293" s="19" t="s">
        <v>1744</v>
      </c>
      <c r="L293" s="19">
        <v>3419.31</v>
      </c>
      <c r="M293" s="19">
        <f t="shared" si="39"/>
        <v>3419.31</v>
      </c>
      <c r="N293" s="19">
        <v>21</v>
      </c>
    </row>
    <row r="294" customHeight="1" spans="1:14">
      <c r="A294" s="19">
        <f t="shared" ref="A294:A303" si="43">ROW()-2</f>
        <v>292</v>
      </c>
      <c r="B294" s="19" t="s">
        <v>2577</v>
      </c>
      <c r="C294" s="19" t="s">
        <v>2578</v>
      </c>
      <c r="D294" s="20" t="s">
        <v>264</v>
      </c>
      <c r="E294" s="19" t="s">
        <v>1837</v>
      </c>
      <c r="F294" s="19">
        <v>5500</v>
      </c>
      <c r="G294" s="19">
        <v>5500</v>
      </c>
      <c r="H294" s="19">
        <f t="shared" si="36"/>
        <v>2640</v>
      </c>
      <c r="I294" s="19">
        <f>G294*0.068*(MID(K294,12,2)-MID(K294,5,2)+1)</f>
        <v>1122</v>
      </c>
      <c r="J294" s="19">
        <v>0</v>
      </c>
      <c r="K294" s="19" t="s">
        <v>1744</v>
      </c>
      <c r="L294" s="19">
        <v>3762</v>
      </c>
      <c r="M294" s="19">
        <f t="shared" si="39"/>
        <v>3762</v>
      </c>
      <c r="N294" s="19">
        <v>6</v>
      </c>
    </row>
    <row r="295" customHeight="1" spans="1:14">
      <c r="A295" s="19">
        <f t="shared" si="43"/>
        <v>293</v>
      </c>
      <c r="B295" s="19" t="s">
        <v>2579</v>
      </c>
      <c r="C295" s="19" t="s">
        <v>2580</v>
      </c>
      <c r="D295" s="20" t="s">
        <v>264</v>
      </c>
      <c r="E295" s="19" t="s">
        <v>2581</v>
      </c>
      <c r="F295" s="19">
        <v>4999</v>
      </c>
      <c r="G295" s="19">
        <v>4999</v>
      </c>
      <c r="H295" s="19">
        <f t="shared" si="36"/>
        <v>2399.52</v>
      </c>
      <c r="I295" s="19">
        <f t="shared" ref="I295:I314" si="44">339.93*3</f>
        <v>1019.79</v>
      </c>
      <c r="J295" s="19">
        <v>0</v>
      </c>
      <c r="K295" s="19" t="s">
        <v>1744</v>
      </c>
      <c r="L295" s="19">
        <v>3419.31</v>
      </c>
      <c r="M295" s="19">
        <f t="shared" si="39"/>
        <v>3419.31</v>
      </c>
      <c r="N295" s="19">
        <v>21</v>
      </c>
    </row>
    <row r="296" customHeight="1" spans="1:14">
      <c r="A296" s="19">
        <f t="shared" si="43"/>
        <v>294</v>
      </c>
      <c r="B296" s="19" t="s">
        <v>2582</v>
      </c>
      <c r="C296" s="19" t="s">
        <v>2583</v>
      </c>
      <c r="D296" s="20" t="s">
        <v>264</v>
      </c>
      <c r="E296" s="19" t="s">
        <v>2584</v>
      </c>
      <c r="F296" s="19">
        <v>4999</v>
      </c>
      <c r="G296" s="19">
        <v>4999</v>
      </c>
      <c r="H296" s="19">
        <f t="shared" si="36"/>
        <v>2399.52</v>
      </c>
      <c r="I296" s="19">
        <f t="shared" si="44"/>
        <v>1019.79</v>
      </c>
      <c r="J296" s="19">
        <v>0</v>
      </c>
      <c r="K296" s="19" t="s">
        <v>1744</v>
      </c>
      <c r="L296" s="19">
        <v>3419.31</v>
      </c>
      <c r="M296" s="19">
        <f t="shared" si="39"/>
        <v>3419.31</v>
      </c>
      <c r="N296" s="19">
        <v>21</v>
      </c>
    </row>
    <row r="297" customHeight="1" spans="1:14">
      <c r="A297" s="19">
        <f t="shared" si="43"/>
        <v>295</v>
      </c>
      <c r="B297" s="19" t="s">
        <v>2585</v>
      </c>
      <c r="C297" s="19" t="s">
        <v>2586</v>
      </c>
      <c r="D297" s="20" t="s">
        <v>264</v>
      </c>
      <c r="E297" s="19" t="s">
        <v>2587</v>
      </c>
      <c r="F297" s="19">
        <v>4999</v>
      </c>
      <c r="G297" s="19">
        <v>4999</v>
      </c>
      <c r="H297" s="19">
        <f t="shared" si="36"/>
        <v>2399.52</v>
      </c>
      <c r="I297" s="19">
        <f t="shared" si="44"/>
        <v>1019.79</v>
      </c>
      <c r="J297" s="19">
        <v>0</v>
      </c>
      <c r="K297" s="19" t="s">
        <v>1744</v>
      </c>
      <c r="L297" s="19">
        <v>3419.31</v>
      </c>
      <c r="M297" s="19">
        <f t="shared" si="39"/>
        <v>3419.31</v>
      </c>
      <c r="N297" s="19">
        <v>21</v>
      </c>
    </row>
    <row r="298" customHeight="1" spans="1:14">
      <c r="A298" s="19">
        <f t="shared" si="43"/>
        <v>296</v>
      </c>
      <c r="B298" s="19" t="s">
        <v>2588</v>
      </c>
      <c r="C298" s="19" t="s">
        <v>2589</v>
      </c>
      <c r="D298" s="20" t="s">
        <v>264</v>
      </c>
      <c r="E298" s="19" t="s">
        <v>2052</v>
      </c>
      <c r="F298" s="19">
        <v>4999</v>
      </c>
      <c r="G298" s="19">
        <v>4999</v>
      </c>
      <c r="H298" s="19">
        <f t="shared" si="36"/>
        <v>2399.52</v>
      </c>
      <c r="I298" s="19">
        <f t="shared" si="44"/>
        <v>1019.79</v>
      </c>
      <c r="J298" s="19">
        <v>0</v>
      </c>
      <c r="K298" s="19" t="s">
        <v>1744</v>
      </c>
      <c r="L298" s="19">
        <v>3419.31</v>
      </c>
      <c r="M298" s="19">
        <f t="shared" si="39"/>
        <v>3419.31</v>
      </c>
      <c r="N298" s="19">
        <v>21</v>
      </c>
    </row>
    <row r="299" customHeight="1" spans="1:14">
      <c r="A299" s="19">
        <f t="shared" si="43"/>
        <v>297</v>
      </c>
      <c r="B299" s="19" t="s">
        <v>2590</v>
      </c>
      <c r="C299" s="19" t="s">
        <v>2591</v>
      </c>
      <c r="D299" s="20" t="s">
        <v>264</v>
      </c>
      <c r="E299" s="19" t="s">
        <v>1969</v>
      </c>
      <c r="F299" s="19">
        <v>4999</v>
      </c>
      <c r="G299" s="19">
        <v>4999</v>
      </c>
      <c r="H299" s="19">
        <f t="shared" si="36"/>
        <v>2399.52</v>
      </c>
      <c r="I299" s="19">
        <f t="shared" si="44"/>
        <v>1019.79</v>
      </c>
      <c r="J299" s="19">
        <v>0</v>
      </c>
      <c r="K299" s="19" t="s">
        <v>1744</v>
      </c>
      <c r="L299" s="19">
        <v>3419.31</v>
      </c>
      <c r="M299" s="19">
        <f t="shared" si="39"/>
        <v>3419.31</v>
      </c>
      <c r="N299" s="19">
        <v>21</v>
      </c>
    </row>
    <row r="300" customHeight="1" spans="1:14">
      <c r="A300" s="19">
        <f t="shared" si="43"/>
        <v>298</v>
      </c>
      <c r="B300" s="19" t="s">
        <v>2592</v>
      </c>
      <c r="C300" s="19" t="s">
        <v>2593</v>
      </c>
      <c r="D300" s="20" t="s">
        <v>264</v>
      </c>
      <c r="E300" s="19" t="s">
        <v>2594</v>
      </c>
      <c r="F300" s="19">
        <v>4999</v>
      </c>
      <c r="G300" s="19">
        <v>4999</v>
      </c>
      <c r="H300" s="19">
        <f t="shared" si="36"/>
        <v>2399.52</v>
      </c>
      <c r="I300" s="19">
        <f t="shared" si="44"/>
        <v>1019.79</v>
      </c>
      <c r="J300" s="19">
        <v>0</v>
      </c>
      <c r="K300" s="19" t="s">
        <v>1744</v>
      </c>
      <c r="L300" s="19">
        <v>3419.31</v>
      </c>
      <c r="M300" s="19">
        <f t="shared" si="39"/>
        <v>3419.31</v>
      </c>
      <c r="N300" s="19">
        <v>21</v>
      </c>
    </row>
    <row r="301" customHeight="1" spans="1:14">
      <c r="A301" s="19">
        <f t="shared" si="43"/>
        <v>299</v>
      </c>
      <c r="B301" s="19" t="s">
        <v>2595</v>
      </c>
      <c r="C301" s="19" t="s">
        <v>2596</v>
      </c>
      <c r="D301" s="20" t="s">
        <v>264</v>
      </c>
      <c r="E301" s="19" t="s">
        <v>2597</v>
      </c>
      <c r="F301" s="19">
        <v>4999</v>
      </c>
      <c r="G301" s="19">
        <v>4999</v>
      </c>
      <c r="H301" s="19">
        <f t="shared" si="36"/>
        <v>2399.52</v>
      </c>
      <c r="I301" s="19">
        <f t="shared" si="44"/>
        <v>1019.79</v>
      </c>
      <c r="J301" s="19">
        <v>0</v>
      </c>
      <c r="K301" s="19" t="s">
        <v>1744</v>
      </c>
      <c r="L301" s="19">
        <v>3419.31</v>
      </c>
      <c r="M301" s="19">
        <f t="shared" si="39"/>
        <v>3419.31</v>
      </c>
      <c r="N301" s="19">
        <v>4</v>
      </c>
    </row>
    <row r="302" customHeight="1" spans="1:14">
      <c r="A302" s="19">
        <f t="shared" si="43"/>
        <v>300</v>
      </c>
      <c r="B302" s="19" t="s">
        <v>2598</v>
      </c>
      <c r="C302" s="19" t="s">
        <v>2599</v>
      </c>
      <c r="D302" s="20" t="s">
        <v>264</v>
      </c>
      <c r="E302" s="19" t="s">
        <v>2089</v>
      </c>
      <c r="F302" s="19">
        <v>4999</v>
      </c>
      <c r="G302" s="19">
        <v>4999</v>
      </c>
      <c r="H302" s="19">
        <f t="shared" si="36"/>
        <v>2399.52</v>
      </c>
      <c r="I302" s="19">
        <f t="shared" si="44"/>
        <v>1019.79</v>
      </c>
      <c r="J302" s="19">
        <v>0</v>
      </c>
      <c r="K302" s="19" t="s">
        <v>1744</v>
      </c>
      <c r="L302" s="19">
        <v>3419.31</v>
      </c>
      <c r="M302" s="19">
        <f t="shared" si="39"/>
        <v>3419.31</v>
      </c>
      <c r="N302" s="19">
        <v>21</v>
      </c>
    </row>
    <row r="303" customHeight="1" spans="1:14">
      <c r="A303" s="19">
        <f t="shared" si="43"/>
        <v>301</v>
      </c>
      <c r="B303" s="19" t="s">
        <v>2600</v>
      </c>
      <c r="C303" s="19" t="s">
        <v>2601</v>
      </c>
      <c r="D303" s="20" t="s">
        <v>264</v>
      </c>
      <c r="E303" s="19" t="s">
        <v>2602</v>
      </c>
      <c r="F303" s="19">
        <v>4999</v>
      </c>
      <c r="G303" s="19">
        <v>4999</v>
      </c>
      <c r="H303" s="19">
        <f t="shared" si="36"/>
        <v>2399.52</v>
      </c>
      <c r="I303" s="19">
        <f t="shared" si="44"/>
        <v>1019.79</v>
      </c>
      <c r="J303" s="19">
        <v>0</v>
      </c>
      <c r="K303" s="19" t="s">
        <v>1744</v>
      </c>
      <c r="L303" s="19">
        <v>3419.31</v>
      </c>
      <c r="M303" s="19">
        <f t="shared" si="39"/>
        <v>3419.31</v>
      </c>
      <c r="N303" s="19">
        <v>21</v>
      </c>
    </row>
    <row r="304" customHeight="1" spans="1:14">
      <c r="A304" s="19">
        <f t="shared" ref="A304:A313" si="45">ROW()-2</f>
        <v>302</v>
      </c>
      <c r="B304" s="19" t="s">
        <v>2603</v>
      </c>
      <c r="C304" s="19" t="s">
        <v>2604</v>
      </c>
      <c r="D304" s="20" t="s">
        <v>264</v>
      </c>
      <c r="E304" s="19" t="s">
        <v>2573</v>
      </c>
      <c r="F304" s="19">
        <v>4999</v>
      </c>
      <c r="G304" s="19">
        <v>4999</v>
      </c>
      <c r="H304" s="19">
        <f t="shared" si="36"/>
        <v>2399.52</v>
      </c>
      <c r="I304" s="19">
        <f t="shared" si="44"/>
        <v>1019.79</v>
      </c>
      <c r="J304" s="19">
        <v>0</v>
      </c>
      <c r="K304" s="19" t="s">
        <v>1744</v>
      </c>
      <c r="L304" s="19">
        <v>3419.31</v>
      </c>
      <c r="M304" s="19">
        <f t="shared" si="39"/>
        <v>3419.31</v>
      </c>
      <c r="N304" s="19">
        <v>21</v>
      </c>
    </row>
    <row r="305" customHeight="1" spans="1:14">
      <c r="A305" s="19">
        <f t="shared" si="45"/>
        <v>303</v>
      </c>
      <c r="B305" s="19" t="s">
        <v>2605</v>
      </c>
      <c r="C305" s="19" t="s">
        <v>2606</v>
      </c>
      <c r="D305" s="20" t="s">
        <v>264</v>
      </c>
      <c r="E305" s="19" t="s">
        <v>2389</v>
      </c>
      <c r="F305" s="19">
        <v>4999</v>
      </c>
      <c r="G305" s="19">
        <v>4999</v>
      </c>
      <c r="H305" s="19">
        <f t="shared" si="36"/>
        <v>2399.52</v>
      </c>
      <c r="I305" s="19">
        <f t="shared" si="44"/>
        <v>1019.79</v>
      </c>
      <c r="J305" s="19">
        <v>0</v>
      </c>
      <c r="K305" s="19" t="s">
        <v>1744</v>
      </c>
      <c r="L305" s="19">
        <v>3419.31</v>
      </c>
      <c r="M305" s="19">
        <f t="shared" si="39"/>
        <v>3419.31</v>
      </c>
      <c r="N305" s="19">
        <v>21</v>
      </c>
    </row>
    <row r="306" customHeight="1" spans="1:14">
      <c r="A306" s="19">
        <f t="shared" si="45"/>
        <v>304</v>
      </c>
      <c r="B306" s="19" t="s">
        <v>2607</v>
      </c>
      <c r="C306" s="19" t="s">
        <v>2608</v>
      </c>
      <c r="D306" s="20" t="s">
        <v>264</v>
      </c>
      <c r="E306" s="19" t="s">
        <v>2609</v>
      </c>
      <c r="F306" s="19">
        <v>4999</v>
      </c>
      <c r="G306" s="19">
        <v>4999</v>
      </c>
      <c r="H306" s="19">
        <f t="shared" si="36"/>
        <v>2399.52</v>
      </c>
      <c r="I306" s="19">
        <f t="shared" si="44"/>
        <v>1019.79</v>
      </c>
      <c r="J306" s="19">
        <v>0</v>
      </c>
      <c r="K306" s="19" t="s">
        <v>1744</v>
      </c>
      <c r="L306" s="19">
        <v>3419.31</v>
      </c>
      <c r="M306" s="19">
        <f t="shared" si="39"/>
        <v>3419.31</v>
      </c>
      <c r="N306" s="19">
        <v>21</v>
      </c>
    </row>
    <row r="307" customHeight="1" spans="1:14">
      <c r="A307" s="19">
        <f t="shared" si="45"/>
        <v>305</v>
      </c>
      <c r="B307" s="19" t="s">
        <v>2610</v>
      </c>
      <c r="C307" s="19" t="s">
        <v>2611</v>
      </c>
      <c r="D307" s="20" t="s">
        <v>264</v>
      </c>
      <c r="E307" s="19" t="s">
        <v>2581</v>
      </c>
      <c r="F307" s="19">
        <v>4999</v>
      </c>
      <c r="G307" s="19">
        <v>4999</v>
      </c>
      <c r="H307" s="19">
        <f t="shared" si="36"/>
        <v>2399.52</v>
      </c>
      <c r="I307" s="19">
        <f t="shared" si="44"/>
        <v>1019.79</v>
      </c>
      <c r="J307" s="19">
        <v>0</v>
      </c>
      <c r="K307" s="19" t="s">
        <v>1744</v>
      </c>
      <c r="L307" s="19">
        <v>3419.31</v>
      </c>
      <c r="M307" s="19">
        <f t="shared" si="39"/>
        <v>3419.31</v>
      </c>
      <c r="N307" s="19">
        <v>21</v>
      </c>
    </row>
    <row r="308" customHeight="1" spans="1:14">
      <c r="A308" s="19">
        <f t="shared" si="45"/>
        <v>306</v>
      </c>
      <c r="B308" s="19" t="s">
        <v>2612</v>
      </c>
      <c r="C308" s="19" t="s">
        <v>2613</v>
      </c>
      <c r="D308" s="20" t="s">
        <v>264</v>
      </c>
      <c r="E308" s="19" t="s">
        <v>2515</v>
      </c>
      <c r="F308" s="19">
        <v>4999</v>
      </c>
      <c r="G308" s="19">
        <v>4999</v>
      </c>
      <c r="H308" s="19">
        <f t="shared" si="36"/>
        <v>2399.52</v>
      </c>
      <c r="I308" s="19">
        <f t="shared" si="44"/>
        <v>1019.79</v>
      </c>
      <c r="J308" s="19">
        <v>0</v>
      </c>
      <c r="K308" s="19" t="s">
        <v>1744</v>
      </c>
      <c r="L308" s="19">
        <v>3419.31</v>
      </c>
      <c r="M308" s="19">
        <f t="shared" si="39"/>
        <v>3419.31</v>
      </c>
      <c r="N308" s="19">
        <v>22</v>
      </c>
    </row>
    <row r="309" customHeight="1" spans="1:14">
      <c r="A309" s="19">
        <f t="shared" si="45"/>
        <v>307</v>
      </c>
      <c r="B309" s="19" t="s">
        <v>2614</v>
      </c>
      <c r="C309" s="19" t="s">
        <v>2615</v>
      </c>
      <c r="D309" s="20" t="s">
        <v>264</v>
      </c>
      <c r="E309" s="19" t="s">
        <v>1783</v>
      </c>
      <c r="F309" s="19">
        <v>4999</v>
      </c>
      <c r="G309" s="19">
        <v>4999</v>
      </c>
      <c r="H309" s="19">
        <f t="shared" si="36"/>
        <v>2399.52</v>
      </c>
      <c r="I309" s="19">
        <f t="shared" si="44"/>
        <v>1019.79</v>
      </c>
      <c r="J309" s="19">
        <v>0</v>
      </c>
      <c r="K309" s="19" t="s">
        <v>1744</v>
      </c>
      <c r="L309" s="19">
        <v>3419.31</v>
      </c>
      <c r="M309" s="19">
        <f t="shared" si="39"/>
        <v>3419.31</v>
      </c>
      <c r="N309" s="19">
        <v>23</v>
      </c>
    </row>
    <row r="310" customHeight="1" spans="1:14">
      <c r="A310" s="19">
        <f t="shared" si="45"/>
        <v>308</v>
      </c>
      <c r="B310" s="19" t="s">
        <v>2616</v>
      </c>
      <c r="C310" s="19" t="s">
        <v>2617</v>
      </c>
      <c r="D310" s="20" t="s">
        <v>264</v>
      </c>
      <c r="E310" s="19" t="s">
        <v>2515</v>
      </c>
      <c r="F310" s="19">
        <v>4999</v>
      </c>
      <c r="G310" s="19">
        <v>4999</v>
      </c>
      <c r="H310" s="19">
        <f t="shared" si="36"/>
        <v>2399.52</v>
      </c>
      <c r="I310" s="19">
        <f t="shared" si="44"/>
        <v>1019.79</v>
      </c>
      <c r="J310" s="19">
        <v>0</v>
      </c>
      <c r="K310" s="19" t="s">
        <v>1744</v>
      </c>
      <c r="L310" s="19">
        <v>3419.31</v>
      </c>
      <c r="M310" s="19">
        <f t="shared" si="39"/>
        <v>3419.31</v>
      </c>
      <c r="N310" s="19">
        <v>21</v>
      </c>
    </row>
    <row r="311" customHeight="1" spans="1:14">
      <c r="A311" s="19">
        <f t="shared" si="45"/>
        <v>309</v>
      </c>
      <c r="B311" s="19" t="s">
        <v>2618</v>
      </c>
      <c r="C311" s="19" t="s">
        <v>2619</v>
      </c>
      <c r="D311" s="20" t="s">
        <v>264</v>
      </c>
      <c r="E311" s="19" t="s">
        <v>2620</v>
      </c>
      <c r="F311" s="19">
        <v>4999</v>
      </c>
      <c r="G311" s="19">
        <v>4999</v>
      </c>
      <c r="H311" s="19">
        <f t="shared" si="36"/>
        <v>2399.52</v>
      </c>
      <c r="I311" s="19">
        <f t="shared" si="44"/>
        <v>1019.79</v>
      </c>
      <c r="J311" s="19">
        <v>0</v>
      </c>
      <c r="K311" s="19" t="s">
        <v>1744</v>
      </c>
      <c r="L311" s="19">
        <v>3419.31</v>
      </c>
      <c r="M311" s="19">
        <f t="shared" si="39"/>
        <v>3419.31</v>
      </c>
      <c r="N311" s="19">
        <v>23</v>
      </c>
    </row>
    <row r="312" customHeight="1" spans="1:14">
      <c r="A312" s="19">
        <f t="shared" si="45"/>
        <v>310</v>
      </c>
      <c r="B312" s="19" t="s">
        <v>2621</v>
      </c>
      <c r="C312" s="19" t="s">
        <v>2622</v>
      </c>
      <c r="D312" s="20" t="s">
        <v>264</v>
      </c>
      <c r="E312" s="19" t="s">
        <v>2623</v>
      </c>
      <c r="F312" s="19">
        <v>4999</v>
      </c>
      <c r="G312" s="19">
        <v>4999</v>
      </c>
      <c r="H312" s="19">
        <f t="shared" si="36"/>
        <v>2399.52</v>
      </c>
      <c r="I312" s="19">
        <f t="shared" si="44"/>
        <v>1019.79</v>
      </c>
      <c r="J312" s="19">
        <v>0</v>
      </c>
      <c r="K312" s="19" t="s">
        <v>1744</v>
      </c>
      <c r="L312" s="19">
        <v>3419.31</v>
      </c>
      <c r="M312" s="19">
        <f t="shared" si="39"/>
        <v>3419.31</v>
      </c>
      <c r="N312" s="19">
        <v>9</v>
      </c>
    </row>
    <row r="313" customHeight="1" spans="1:14">
      <c r="A313" s="19">
        <f t="shared" si="45"/>
        <v>311</v>
      </c>
      <c r="B313" s="19" t="s">
        <v>2624</v>
      </c>
      <c r="C313" s="19" t="s">
        <v>2625</v>
      </c>
      <c r="D313" s="20" t="s">
        <v>264</v>
      </c>
      <c r="E313" s="19" t="s">
        <v>2626</v>
      </c>
      <c r="F313" s="19">
        <v>4999</v>
      </c>
      <c r="G313" s="19">
        <v>4999</v>
      </c>
      <c r="H313" s="19">
        <f t="shared" si="36"/>
        <v>2399.52</v>
      </c>
      <c r="I313" s="19">
        <f t="shared" si="44"/>
        <v>1019.79</v>
      </c>
      <c r="J313" s="19">
        <v>0</v>
      </c>
      <c r="K313" s="19" t="s">
        <v>1744</v>
      </c>
      <c r="L313" s="19">
        <v>3419.31</v>
      </c>
      <c r="M313" s="19">
        <f t="shared" si="39"/>
        <v>3419.31</v>
      </c>
      <c r="N313" s="19">
        <v>8</v>
      </c>
    </row>
    <row r="314" customHeight="1" spans="1:14">
      <c r="A314" s="19">
        <f t="shared" ref="A314:A323" si="46">ROW()-2</f>
        <v>312</v>
      </c>
      <c r="B314" s="19" t="s">
        <v>2627</v>
      </c>
      <c r="C314" s="19" t="s">
        <v>2628</v>
      </c>
      <c r="D314" s="20" t="s">
        <v>264</v>
      </c>
      <c r="E314" s="19" t="s">
        <v>2629</v>
      </c>
      <c r="F314" s="19">
        <v>4999</v>
      </c>
      <c r="G314" s="19">
        <v>4999</v>
      </c>
      <c r="H314" s="19">
        <f t="shared" ref="H314:H328" si="47">F314*0.16*(MID(K314,12,2)-MID(K314,5,2)+1)</f>
        <v>2399.52</v>
      </c>
      <c r="I314" s="19">
        <f t="shared" si="44"/>
        <v>1019.79</v>
      </c>
      <c r="J314" s="19">
        <v>0</v>
      </c>
      <c r="K314" s="19" t="s">
        <v>1744</v>
      </c>
      <c r="L314" s="19">
        <v>3419.31</v>
      </c>
      <c r="M314" s="19">
        <f t="shared" si="39"/>
        <v>3419.31</v>
      </c>
      <c r="N314" s="19">
        <v>5</v>
      </c>
    </row>
    <row r="315" customHeight="1" spans="1:14">
      <c r="A315" s="19">
        <f t="shared" si="46"/>
        <v>313</v>
      </c>
      <c r="B315" s="19" t="s">
        <v>2630</v>
      </c>
      <c r="C315" s="19" t="s">
        <v>2631</v>
      </c>
      <c r="D315" s="20" t="s">
        <v>268</v>
      </c>
      <c r="E315" s="19" t="s">
        <v>2632</v>
      </c>
      <c r="F315" s="19">
        <v>5000</v>
      </c>
      <c r="G315" s="19">
        <v>5000</v>
      </c>
      <c r="H315" s="19">
        <v>2400</v>
      </c>
      <c r="I315" s="19">
        <v>1020</v>
      </c>
      <c r="J315" s="19">
        <v>0</v>
      </c>
      <c r="K315" s="19" t="s">
        <v>1744</v>
      </c>
      <c r="L315" s="19">
        <v>3420</v>
      </c>
      <c r="M315" s="19">
        <f t="shared" si="39"/>
        <v>3420</v>
      </c>
      <c r="N315" s="19">
        <v>9</v>
      </c>
    </row>
    <row r="316" customHeight="1" spans="1:14">
      <c r="A316" s="19">
        <f t="shared" si="46"/>
        <v>314</v>
      </c>
      <c r="B316" s="19" t="s">
        <v>2633</v>
      </c>
      <c r="C316" s="19" t="s">
        <v>2634</v>
      </c>
      <c r="D316" s="20" t="s">
        <v>272</v>
      </c>
      <c r="E316" s="19" t="s">
        <v>2635</v>
      </c>
      <c r="F316" s="19">
        <v>4999</v>
      </c>
      <c r="G316" s="19">
        <v>4999</v>
      </c>
      <c r="H316" s="19">
        <v>2399.52</v>
      </c>
      <c r="I316" s="19">
        <v>1019.79</v>
      </c>
      <c r="J316" s="19">
        <v>0</v>
      </c>
      <c r="K316" s="19" t="s">
        <v>1744</v>
      </c>
      <c r="L316" s="19">
        <v>3419.31</v>
      </c>
      <c r="M316" s="19">
        <f t="shared" si="39"/>
        <v>3419.31</v>
      </c>
      <c r="N316" s="19">
        <v>5</v>
      </c>
    </row>
    <row r="317" customHeight="1" spans="1:14">
      <c r="A317" s="19">
        <f t="shared" si="46"/>
        <v>315</v>
      </c>
      <c r="B317" s="19" t="s">
        <v>2636</v>
      </c>
      <c r="C317" s="19" t="s">
        <v>2637</v>
      </c>
      <c r="D317" s="20" t="s">
        <v>276</v>
      </c>
      <c r="E317" s="19" t="s">
        <v>2638</v>
      </c>
      <c r="F317" s="19">
        <v>5000</v>
      </c>
      <c r="G317" s="19">
        <v>5000</v>
      </c>
      <c r="H317" s="19">
        <f t="shared" si="47"/>
        <v>2400</v>
      </c>
      <c r="I317" s="19">
        <f>G317*0.068*(MID(K317,12,2)-MID(K317,5,2)+1)</f>
        <v>1020</v>
      </c>
      <c r="J317" s="19">
        <v>0</v>
      </c>
      <c r="K317" s="19" t="s">
        <v>1744</v>
      </c>
      <c r="L317" s="19">
        <v>3420</v>
      </c>
      <c r="M317" s="19">
        <f t="shared" si="39"/>
        <v>3420</v>
      </c>
      <c r="N317" s="19">
        <v>0</v>
      </c>
    </row>
    <row r="318" customHeight="1" spans="1:14">
      <c r="A318" s="19">
        <f t="shared" si="46"/>
        <v>316</v>
      </c>
      <c r="B318" s="19" t="s">
        <v>2639</v>
      </c>
      <c r="C318" s="19" t="s">
        <v>2640</v>
      </c>
      <c r="D318" s="20" t="s">
        <v>280</v>
      </c>
      <c r="E318" s="19" t="s">
        <v>2641</v>
      </c>
      <c r="F318" s="19">
        <v>4999</v>
      </c>
      <c r="G318" s="19">
        <v>4999</v>
      </c>
      <c r="H318" s="19">
        <f t="shared" si="47"/>
        <v>2399.52</v>
      </c>
      <c r="I318" s="19">
        <v>1019.79</v>
      </c>
      <c r="J318" s="19">
        <v>0</v>
      </c>
      <c r="K318" s="19" t="s">
        <v>1744</v>
      </c>
      <c r="L318" s="19">
        <v>3419.31</v>
      </c>
      <c r="M318" s="19">
        <f t="shared" si="39"/>
        <v>3419.31</v>
      </c>
      <c r="N318" s="19">
        <v>4</v>
      </c>
    </row>
    <row r="319" customHeight="1" spans="1:14">
      <c r="A319" s="19">
        <f t="shared" si="46"/>
        <v>317</v>
      </c>
      <c r="B319" s="19" t="s">
        <v>2642</v>
      </c>
      <c r="C319" s="19" t="s">
        <v>2643</v>
      </c>
      <c r="D319" s="20" t="s">
        <v>284</v>
      </c>
      <c r="E319" s="19" t="s">
        <v>2644</v>
      </c>
      <c r="F319" s="19">
        <v>4999</v>
      </c>
      <c r="G319" s="19">
        <v>4999</v>
      </c>
      <c r="H319" s="19">
        <f t="shared" si="47"/>
        <v>2399.52</v>
      </c>
      <c r="I319" s="19">
        <v>1019.79</v>
      </c>
      <c r="J319" s="19">
        <v>0</v>
      </c>
      <c r="K319" s="19" t="s">
        <v>1744</v>
      </c>
      <c r="L319" s="19">
        <v>3419.31</v>
      </c>
      <c r="M319" s="19">
        <f t="shared" si="39"/>
        <v>3419.31</v>
      </c>
      <c r="N319" s="19">
        <v>16</v>
      </c>
    </row>
    <row r="320" customHeight="1" spans="1:14">
      <c r="A320" s="19">
        <f t="shared" si="46"/>
        <v>318</v>
      </c>
      <c r="B320" s="19" t="s">
        <v>2645</v>
      </c>
      <c r="C320" s="19" t="s">
        <v>2646</v>
      </c>
      <c r="D320" s="20" t="s">
        <v>288</v>
      </c>
      <c r="E320" s="19" t="s">
        <v>2647</v>
      </c>
      <c r="F320" s="19">
        <v>4999</v>
      </c>
      <c r="G320" s="19">
        <v>4999</v>
      </c>
      <c r="H320" s="19">
        <v>2399.52</v>
      </c>
      <c r="I320" s="19">
        <v>1019.79</v>
      </c>
      <c r="J320" s="19">
        <v>0</v>
      </c>
      <c r="K320" s="19" t="s">
        <v>1744</v>
      </c>
      <c r="L320" s="19">
        <v>3419.31</v>
      </c>
      <c r="M320" s="19">
        <f t="shared" si="39"/>
        <v>3419.31</v>
      </c>
      <c r="N320" s="19">
        <v>15</v>
      </c>
    </row>
    <row r="321" customHeight="1" spans="1:14">
      <c r="A321" s="19">
        <f t="shared" si="46"/>
        <v>319</v>
      </c>
      <c r="B321" s="19" t="s">
        <v>2648</v>
      </c>
      <c r="C321" s="19" t="s">
        <v>2649</v>
      </c>
      <c r="D321" s="20" t="s">
        <v>292</v>
      </c>
      <c r="E321" s="19" t="s">
        <v>2650</v>
      </c>
      <c r="F321" s="19">
        <v>4999</v>
      </c>
      <c r="G321" s="19">
        <v>4999</v>
      </c>
      <c r="H321" s="19">
        <f t="shared" si="47"/>
        <v>2399.52</v>
      </c>
      <c r="I321" s="19">
        <v>1019.79</v>
      </c>
      <c r="J321" s="19">
        <v>0</v>
      </c>
      <c r="K321" s="19" t="s">
        <v>1744</v>
      </c>
      <c r="L321" s="19">
        <v>3419.31</v>
      </c>
      <c r="M321" s="19">
        <f t="shared" si="39"/>
        <v>3419.31</v>
      </c>
      <c r="N321" s="19">
        <v>15</v>
      </c>
    </row>
    <row r="322" customHeight="1" spans="1:14">
      <c r="A322" s="19">
        <f t="shared" si="46"/>
        <v>320</v>
      </c>
      <c r="B322" s="19" t="s">
        <v>2651</v>
      </c>
      <c r="C322" s="19" t="s">
        <v>2652</v>
      </c>
      <c r="D322" s="20" t="s">
        <v>292</v>
      </c>
      <c r="E322" s="19" t="s">
        <v>2653</v>
      </c>
      <c r="F322" s="19">
        <v>4999</v>
      </c>
      <c r="G322" s="19">
        <v>4999</v>
      </c>
      <c r="H322" s="19">
        <f t="shared" si="47"/>
        <v>2399.52</v>
      </c>
      <c r="I322" s="19">
        <v>1019.79</v>
      </c>
      <c r="J322" s="19">
        <v>0</v>
      </c>
      <c r="K322" s="19" t="s">
        <v>1744</v>
      </c>
      <c r="L322" s="19">
        <v>3419.31</v>
      </c>
      <c r="M322" s="19">
        <f t="shared" si="39"/>
        <v>3419.31</v>
      </c>
      <c r="N322" s="19">
        <v>15</v>
      </c>
    </row>
    <row r="323" customHeight="1" spans="1:14">
      <c r="A323" s="19">
        <f t="shared" si="46"/>
        <v>321</v>
      </c>
      <c r="B323" s="19" t="s">
        <v>2654</v>
      </c>
      <c r="C323" s="19" t="s">
        <v>2655</v>
      </c>
      <c r="D323" s="20" t="s">
        <v>292</v>
      </c>
      <c r="E323" s="19" t="s">
        <v>2656</v>
      </c>
      <c r="F323" s="19">
        <v>4999</v>
      </c>
      <c r="G323" s="19">
        <v>4999</v>
      </c>
      <c r="H323" s="19">
        <f t="shared" si="47"/>
        <v>2399.52</v>
      </c>
      <c r="I323" s="19">
        <v>1019.79</v>
      </c>
      <c r="J323" s="19">
        <v>0</v>
      </c>
      <c r="K323" s="19" t="s">
        <v>1744</v>
      </c>
      <c r="L323" s="19">
        <v>3419.31</v>
      </c>
      <c r="M323" s="19">
        <f t="shared" si="39"/>
        <v>3419.31</v>
      </c>
      <c r="N323" s="19">
        <v>15</v>
      </c>
    </row>
    <row r="324" customHeight="1" spans="1:14">
      <c r="A324" s="19">
        <f t="shared" ref="A324:A333" si="48">ROW()-2</f>
        <v>322</v>
      </c>
      <c r="B324" s="19" t="s">
        <v>2657</v>
      </c>
      <c r="C324" s="19" t="s">
        <v>2658</v>
      </c>
      <c r="D324" s="20" t="s">
        <v>292</v>
      </c>
      <c r="E324" s="19" t="s">
        <v>2659</v>
      </c>
      <c r="F324" s="19">
        <v>4999</v>
      </c>
      <c r="G324" s="19">
        <v>4999</v>
      </c>
      <c r="H324" s="19">
        <f t="shared" si="47"/>
        <v>2399.52</v>
      </c>
      <c r="I324" s="19">
        <v>1019.79</v>
      </c>
      <c r="J324" s="19">
        <v>0</v>
      </c>
      <c r="K324" s="19" t="s">
        <v>1744</v>
      </c>
      <c r="L324" s="19">
        <v>3419.31</v>
      </c>
      <c r="M324" s="19">
        <f t="shared" ref="M324:M387" si="49">L324</f>
        <v>3419.31</v>
      </c>
      <c r="N324" s="19">
        <v>15</v>
      </c>
    </row>
    <row r="325" customHeight="1" spans="1:14">
      <c r="A325" s="19">
        <f t="shared" si="48"/>
        <v>323</v>
      </c>
      <c r="B325" s="19" t="s">
        <v>2660</v>
      </c>
      <c r="C325" s="19" t="s">
        <v>2661</v>
      </c>
      <c r="D325" s="20" t="s">
        <v>296</v>
      </c>
      <c r="E325" s="19" t="s">
        <v>2662</v>
      </c>
      <c r="F325" s="19">
        <v>4999</v>
      </c>
      <c r="G325" s="19">
        <v>4999</v>
      </c>
      <c r="H325" s="19">
        <f t="shared" si="47"/>
        <v>2399.52</v>
      </c>
      <c r="I325" s="19">
        <v>1019.79</v>
      </c>
      <c r="J325" s="19">
        <v>0</v>
      </c>
      <c r="K325" s="19" t="s">
        <v>1744</v>
      </c>
      <c r="L325" s="19">
        <v>3419.31</v>
      </c>
      <c r="M325" s="19">
        <f t="shared" si="49"/>
        <v>3419.31</v>
      </c>
      <c r="N325" s="19">
        <v>25</v>
      </c>
    </row>
    <row r="326" customHeight="1" spans="1:14">
      <c r="A326" s="19">
        <f t="shared" si="48"/>
        <v>324</v>
      </c>
      <c r="B326" s="19" t="s">
        <v>2663</v>
      </c>
      <c r="C326" s="19" t="s">
        <v>2664</v>
      </c>
      <c r="D326" s="20" t="s">
        <v>300</v>
      </c>
      <c r="E326" s="19" t="s">
        <v>2550</v>
      </c>
      <c r="F326" s="19">
        <v>4999</v>
      </c>
      <c r="G326" s="19">
        <v>4999</v>
      </c>
      <c r="H326" s="19">
        <f t="shared" si="47"/>
        <v>2399.52</v>
      </c>
      <c r="I326" s="19">
        <v>1019.79</v>
      </c>
      <c r="J326" s="19">
        <v>0</v>
      </c>
      <c r="K326" s="19" t="s">
        <v>1744</v>
      </c>
      <c r="L326" s="19">
        <v>3419.31</v>
      </c>
      <c r="M326" s="19">
        <f t="shared" si="49"/>
        <v>3419.31</v>
      </c>
      <c r="N326" s="19">
        <v>10</v>
      </c>
    </row>
    <row r="327" customHeight="1" spans="1:14">
      <c r="A327" s="19">
        <f t="shared" si="48"/>
        <v>325</v>
      </c>
      <c r="B327" s="19" t="s">
        <v>2665</v>
      </c>
      <c r="C327" s="19" t="s">
        <v>2666</v>
      </c>
      <c r="D327" s="20" t="s">
        <v>304</v>
      </c>
      <c r="E327" s="19" t="s">
        <v>2667</v>
      </c>
      <c r="F327" s="19">
        <v>4999</v>
      </c>
      <c r="G327" s="19">
        <v>4999</v>
      </c>
      <c r="H327" s="19">
        <f t="shared" si="47"/>
        <v>2399.52</v>
      </c>
      <c r="I327" s="19">
        <v>1019.79</v>
      </c>
      <c r="J327" s="19">
        <v>0</v>
      </c>
      <c r="K327" s="19" t="s">
        <v>1744</v>
      </c>
      <c r="L327" s="19">
        <v>3419.31</v>
      </c>
      <c r="M327" s="19">
        <f t="shared" si="49"/>
        <v>3419.31</v>
      </c>
      <c r="N327" s="19">
        <v>15</v>
      </c>
    </row>
    <row r="328" customHeight="1" spans="1:14">
      <c r="A328" s="19">
        <f t="shared" si="48"/>
        <v>326</v>
      </c>
      <c r="B328" s="19" t="s">
        <v>2668</v>
      </c>
      <c r="C328" s="19" t="s">
        <v>2669</v>
      </c>
      <c r="D328" s="20" t="s">
        <v>304</v>
      </c>
      <c r="E328" s="19" t="s">
        <v>2670</v>
      </c>
      <c r="F328" s="19">
        <v>4999</v>
      </c>
      <c r="G328" s="19">
        <v>4999</v>
      </c>
      <c r="H328" s="19">
        <f t="shared" si="47"/>
        <v>2399.52</v>
      </c>
      <c r="I328" s="19">
        <v>1019.79</v>
      </c>
      <c r="J328" s="19">
        <v>0</v>
      </c>
      <c r="K328" s="19" t="s">
        <v>1744</v>
      </c>
      <c r="L328" s="19">
        <v>3419.31</v>
      </c>
      <c r="M328" s="19">
        <f t="shared" si="49"/>
        <v>3419.31</v>
      </c>
      <c r="N328" s="19">
        <v>27</v>
      </c>
    </row>
    <row r="329" customHeight="1" spans="1:14">
      <c r="A329" s="19">
        <f t="shared" si="48"/>
        <v>327</v>
      </c>
      <c r="B329" s="19" t="s">
        <v>2671</v>
      </c>
      <c r="C329" s="19" t="s">
        <v>2672</v>
      </c>
      <c r="D329" s="20" t="s">
        <v>308</v>
      </c>
      <c r="E329" s="19" t="s">
        <v>2673</v>
      </c>
      <c r="F329" s="19">
        <v>4999</v>
      </c>
      <c r="G329" s="19">
        <v>4999</v>
      </c>
      <c r="H329" s="19">
        <v>2399.52</v>
      </c>
      <c r="I329" s="19">
        <v>1019.79</v>
      </c>
      <c r="J329" s="19">
        <v>0</v>
      </c>
      <c r="K329" s="19" t="s">
        <v>1744</v>
      </c>
      <c r="L329" s="19">
        <v>3419.31</v>
      </c>
      <c r="M329" s="19">
        <f t="shared" si="49"/>
        <v>3419.31</v>
      </c>
      <c r="N329" s="19">
        <v>6</v>
      </c>
    </row>
    <row r="330" customHeight="1" spans="1:14">
      <c r="A330" s="19">
        <f t="shared" si="48"/>
        <v>328</v>
      </c>
      <c r="B330" s="19" t="s">
        <v>2674</v>
      </c>
      <c r="C330" s="19" t="s">
        <v>2675</v>
      </c>
      <c r="D330" s="20" t="s">
        <v>312</v>
      </c>
      <c r="E330" s="19" t="s">
        <v>2676</v>
      </c>
      <c r="F330" s="19">
        <v>4999</v>
      </c>
      <c r="G330" s="19">
        <v>4999</v>
      </c>
      <c r="H330" s="19">
        <v>2399.52</v>
      </c>
      <c r="I330" s="19">
        <v>1019.79</v>
      </c>
      <c r="J330" s="19">
        <v>0</v>
      </c>
      <c r="K330" s="19" t="s">
        <v>1744</v>
      </c>
      <c r="L330" s="19">
        <v>3419.31</v>
      </c>
      <c r="M330" s="19">
        <f t="shared" si="49"/>
        <v>3419.31</v>
      </c>
      <c r="N330" s="19">
        <v>24</v>
      </c>
    </row>
    <row r="331" customHeight="1" spans="1:14">
      <c r="A331" s="19">
        <f t="shared" si="48"/>
        <v>329</v>
      </c>
      <c r="B331" s="19" t="s">
        <v>2677</v>
      </c>
      <c r="C331" s="19" t="s">
        <v>2678</v>
      </c>
      <c r="D331" s="20" t="s">
        <v>312</v>
      </c>
      <c r="E331" s="19" t="s">
        <v>2679</v>
      </c>
      <c r="F331" s="19">
        <v>4999</v>
      </c>
      <c r="G331" s="19">
        <v>4999</v>
      </c>
      <c r="H331" s="19">
        <v>2399.52</v>
      </c>
      <c r="I331" s="19">
        <v>1019.79</v>
      </c>
      <c r="J331" s="19">
        <v>0</v>
      </c>
      <c r="K331" s="19" t="s">
        <v>1744</v>
      </c>
      <c r="L331" s="19">
        <v>3419.31</v>
      </c>
      <c r="M331" s="19">
        <f t="shared" si="49"/>
        <v>3419.31</v>
      </c>
      <c r="N331" s="19">
        <v>29</v>
      </c>
    </row>
    <row r="332" customHeight="1" spans="1:14">
      <c r="A332" s="19">
        <f t="shared" si="48"/>
        <v>330</v>
      </c>
      <c r="B332" s="19" t="s">
        <v>2680</v>
      </c>
      <c r="C332" s="19" t="s">
        <v>2681</v>
      </c>
      <c r="D332" s="20" t="s">
        <v>312</v>
      </c>
      <c r="E332" s="19" t="s">
        <v>2682</v>
      </c>
      <c r="F332" s="19">
        <v>4999</v>
      </c>
      <c r="G332" s="19">
        <v>4999</v>
      </c>
      <c r="H332" s="19">
        <v>2399.52</v>
      </c>
      <c r="I332" s="19">
        <v>1019.79</v>
      </c>
      <c r="J332" s="19">
        <v>0</v>
      </c>
      <c r="K332" s="19" t="s">
        <v>1744</v>
      </c>
      <c r="L332" s="19">
        <v>3419.31</v>
      </c>
      <c r="M332" s="19">
        <f t="shared" si="49"/>
        <v>3419.31</v>
      </c>
      <c r="N332" s="19">
        <v>13</v>
      </c>
    </row>
    <row r="333" customHeight="1" spans="1:14">
      <c r="A333" s="19">
        <f t="shared" si="48"/>
        <v>331</v>
      </c>
      <c r="B333" s="19" t="s">
        <v>2683</v>
      </c>
      <c r="C333" s="19" t="s">
        <v>2684</v>
      </c>
      <c r="D333" s="20" t="s">
        <v>312</v>
      </c>
      <c r="E333" s="19" t="s">
        <v>2685</v>
      </c>
      <c r="F333" s="19">
        <v>4999</v>
      </c>
      <c r="G333" s="19">
        <v>4999</v>
      </c>
      <c r="H333" s="19">
        <v>2399.52</v>
      </c>
      <c r="I333" s="19">
        <v>1019.79</v>
      </c>
      <c r="J333" s="19">
        <v>0</v>
      </c>
      <c r="K333" s="19" t="s">
        <v>1744</v>
      </c>
      <c r="L333" s="19">
        <v>3419.31</v>
      </c>
      <c r="M333" s="19">
        <f t="shared" si="49"/>
        <v>3419.31</v>
      </c>
      <c r="N333" s="19">
        <v>17</v>
      </c>
    </row>
    <row r="334" customHeight="1" spans="1:14">
      <c r="A334" s="19">
        <f t="shared" ref="A334:A343" si="50">ROW()-2</f>
        <v>332</v>
      </c>
      <c r="B334" s="19" t="s">
        <v>2686</v>
      </c>
      <c r="C334" s="19" t="s">
        <v>2687</v>
      </c>
      <c r="D334" s="20" t="s">
        <v>312</v>
      </c>
      <c r="E334" s="19" t="s">
        <v>2688</v>
      </c>
      <c r="F334" s="19">
        <v>4999</v>
      </c>
      <c r="G334" s="19">
        <v>4999</v>
      </c>
      <c r="H334" s="19">
        <v>1599.68</v>
      </c>
      <c r="I334" s="19">
        <v>679.86</v>
      </c>
      <c r="J334" s="19">
        <v>0</v>
      </c>
      <c r="K334" s="19" t="s">
        <v>1744</v>
      </c>
      <c r="L334" s="19">
        <v>2279.54</v>
      </c>
      <c r="M334" s="19">
        <f t="shared" si="49"/>
        <v>2279.54</v>
      </c>
      <c r="N334" s="19">
        <v>8</v>
      </c>
    </row>
    <row r="335" customHeight="1" spans="1:14">
      <c r="A335" s="19">
        <f t="shared" si="50"/>
        <v>333</v>
      </c>
      <c r="B335" s="19" t="s">
        <v>2689</v>
      </c>
      <c r="C335" s="19" t="s">
        <v>2690</v>
      </c>
      <c r="D335" s="20" t="s">
        <v>316</v>
      </c>
      <c r="E335" s="19" t="s">
        <v>2691</v>
      </c>
      <c r="F335" s="19">
        <v>4999</v>
      </c>
      <c r="G335" s="19">
        <v>4999</v>
      </c>
      <c r="H335" s="19">
        <v>799.84</v>
      </c>
      <c r="I335" s="19">
        <v>339.93</v>
      </c>
      <c r="J335" s="19">
        <v>0</v>
      </c>
      <c r="K335" s="19">
        <v>202503</v>
      </c>
      <c r="L335" s="19">
        <v>1139.77</v>
      </c>
      <c r="M335" s="19">
        <f t="shared" si="49"/>
        <v>1139.77</v>
      </c>
      <c r="N335" s="19">
        <v>0</v>
      </c>
    </row>
    <row r="336" customHeight="1" spans="1:14">
      <c r="A336" s="19">
        <f t="shared" si="50"/>
        <v>334</v>
      </c>
      <c r="B336" s="19" t="s">
        <v>2692</v>
      </c>
      <c r="C336" s="19" t="s">
        <v>2693</v>
      </c>
      <c r="D336" s="20" t="s">
        <v>316</v>
      </c>
      <c r="E336" s="19" t="s">
        <v>2694</v>
      </c>
      <c r="F336" s="19">
        <v>4999</v>
      </c>
      <c r="G336" s="19">
        <v>4999</v>
      </c>
      <c r="H336" s="19">
        <v>799.84</v>
      </c>
      <c r="I336" s="19">
        <v>339.93</v>
      </c>
      <c r="J336" s="19">
        <v>0</v>
      </c>
      <c r="K336" s="19">
        <v>202503</v>
      </c>
      <c r="L336" s="19">
        <v>1139.77</v>
      </c>
      <c r="M336" s="19">
        <f t="shared" si="49"/>
        <v>1139.77</v>
      </c>
      <c r="N336" s="19">
        <v>0</v>
      </c>
    </row>
    <row r="337" customHeight="1" spans="1:14">
      <c r="A337" s="19">
        <f t="shared" si="50"/>
        <v>335</v>
      </c>
      <c r="B337" s="19" t="s">
        <v>2695</v>
      </c>
      <c r="C337" s="19" t="s">
        <v>2696</v>
      </c>
      <c r="D337" s="20" t="s">
        <v>320</v>
      </c>
      <c r="E337" s="19" t="s">
        <v>2576</v>
      </c>
      <c r="F337" s="19">
        <v>4999</v>
      </c>
      <c r="G337" s="19">
        <v>4999</v>
      </c>
      <c r="H337" s="19">
        <v>1599.68</v>
      </c>
      <c r="I337" s="19">
        <v>679.86</v>
      </c>
      <c r="J337" s="19">
        <v>0</v>
      </c>
      <c r="K337" s="19" t="s">
        <v>2193</v>
      </c>
      <c r="L337" s="19">
        <v>2279.54</v>
      </c>
      <c r="M337" s="19">
        <f t="shared" si="49"/>
        <v>2279.54</v>
      </c>
      <c r="N337" s="19">
        <v>13</v>
      </c>
    </row>
    <row r="338" customHeight="1" spans="1:14">
      <c r="A338" s="19">
        <f t="shared" si="50"/>
        <v>336</v>
      </c>
      <c r="B338" s="19" t="s">
        <v>2697</v>
      </c>
      <c r="C338" s="19" t="s">
        <v>2698</v>
      </c>
      <c r="D338" s="20" t="s">
        <v>320</v>
      </c>
      <c r="E338" s="19" t="s">
        <v>2699</v>
      </c>
      <c r="F338" s="19">
        <v>4999</v>
      </c>
      <c r="G338" s="19">
        <v>4999</v>
      </c>
      <c r="H338" s="19">
        <v>2399.52</v>
      </c>
      <c r="I338" s="19">
        <v>1019.79</v>
      </c>
      <c r="J338" s="19">
        <v>0</v>
      </c>
      <c r="K338" s="19" t="s">
        <v>1744</v>
      </c>
      <c r="L338" s="19">
        <v>3419.31</v>
      </c>
      <c r="M338" s="19">
        <f t="shared" si="49"/>
        <v>3419.31</v>
      </c>
      <c r="N338" s="19">
        <v>3</v>
      </c>
    </row>
    <row r="339" customHeight="1" spans="1:14">
      <c r="A339" s="19">
        <f t="shared" si="50"/>
        <v>337</v>
      </c>
      <c r="B339" s="19" t="s">
        <v>2700</v>
      </c>
      <c r="C339" s="19" t="s">
        <v>2701</v>
      </c>
      <c r="D339" s="20" t="s">
        <v>320</v>
      </c>
      <c r="E339" s="19" t="s">
        <v>1828</v>
      </c>
      <c r="F339" s="19">
        <v>4999</v>
      </c>
      <c r="G339" s="19">
        <v>4999</v>
      </c>
      <c r="H339" s="19">
        <v>2399.52</v>
      </c>
      <c r="I339" s="19">
        <v>1019.79</v>
      </c>
      <c r="J339" s="19">
        <v>0</v>
      </c>
      <c r="K339" s="19" t="s">
        <v>1744</v>
      </c>
      <c r="L339" s="19">
        <v>3419.31</v>
      </c>
      <c r="M339" s="19">
        <f t="shared" si="49"/>
        <v>3419.31</v>
      </c>
      <c r="N339" s="19">
        <v>3</v>
      </c>
    </row>
    <row r="340" customHeight="1" spans="1:14">
      <c r="A340" s="19">
        <f t="shared" si="50"/>
        <v>338</v>
      </c>
      <c r="B340" s="19" t="s">
        <v>2702</v>
      </c>
      <c r="C340" s="19" t="s">
        <v>2703</v>
      </c>
      <c r="D340" s="20" t="s">
        <v>320</v>
      </c>
      <c r="E340" s="19" t="s">
        <v>2704</v>
      </c>
      <c r="F340" s="19">
        <v>4999</v>
      </c>
      <c r="G340" s="19">
        <v>4999</v>
      </c>
      <c r="H340" s="19">
        <v>2399.52</v>
      </c>
      <c r="I340" s="19">
        <v>1019.79</v>
      </c>
      <c r="J340" s="19">
        <v>0</v>
      </c>
      <c r="K340" s="19" t="s">
        <v>1744</v>
      </c>
      <c r="L340" s="19">
        <v>3419.31</v>
      </c>
      <c r="M340" s="19">
        <f t="shared" si="49"/>
        <v>3419.31</v>
      </c>
      <c r="N340" s="19">
        <v>3</v>
      </c>
    </row>
    <row r="341" customHeight="1" spans="1:14">
      <c r="A341" s="19">
        <f t="shared" si="50"/>
        <v>339</v>
      </c>
      <c r="B341" s="19" t="s">
        <v>2705</v>
      </c>
      <c r="C341" s="19" t="s">
        <v>2706</v>
      </c>
      <c r="D341" s="20" t="s">
        <v>320</v>
      </c>
      <c r="E341" s="19" t="s">
        <v>2707</v>
      </c>
      <c r="F341" s="19">
        <v>4999</v>
      </c>
      <c r="G341" s="19">
        <v>4999</v>
      </c>
      <c r="H341" s="19">
        <v>799.84</v>
      </c>
      <c r="I341" s="19">
        <v>339.93</v>
      </c>
      <c r="J341" s="19">
        <v>0</v>
      </c>
      <c r="K341" s="19" t="s">
        <v>1976</v>
      </c>
      <c r="L341" s="19">
        <v>1139.77</v>
      </c>
      <c r="M341" s="19">
        <f t="shared" si="49"/>
        <v>1139.77</v>
      </c>
      <c r="N341" s="19">
        <v>0</v>
      </c>
    </row>
    <row r="342" customHeight="1" spans="1:14">
      <c r="A342" s="19">
        <f t="shared" si="50"/>
        <v>340</v>
      </c>
      <c r="B342" s="19" t="s">
        <v>2708</v>
      </c>
      <c r="C342" s="19" t="s">
        <v>1908</v>
      </c>
      <c r="D342" s="20" t="s">
        <v>324</v>
      </c>
      <c r="E342" s="19" t="s">
        <v>2709</v>
      </c>
      <c r="F342" s="19">
        <v>4999</v>
      </c>
      <c r="G342" s="19">
        <v>4999</v>
      </c>
      <c r="H342" s="19">
        <v>2399.52</v>
      </c>
      <c r="I342" s="19">
        <v>1019.79</v>
      </c>
      <c r="J342" s="19">
        <v>0</v>
      </c>
      <c r="K342" s="19" t="s">
        <v>1744</v>
      </c>
      <c r="L342" s="19">
        <v>3419.31</v>
      </c>
      <c r="M342" s="19">
        <f t="shared" si="49"/>
        <v>3419.31</v>
      </c>
      <c r="N342" s="19">
        <v>3</v>
      </c>
    </row>
    <row r="343" customHeight="1" spans="1:14">
      <c r="A343" s="19">
        <f t="shared" si="50"/>
        <v>341</v>
      </c>
      <c r="B343" s="19" t="s">
        <v>2710</v>
      </c>
      <c r="C343" s="19" t="s">
        <v>2711</v>
      </c>
      <c r="D343" s="20" t="s">
        <v>328</v>
      </c>
      <c r="E343" s="19" t="s">
        <v>2712</v>
      </c>
      <c r="F343" s="19">
        <v>4999</v>
      </c>
      <c r="G343" s="19">
        <v>4999</v>
      </c>
      <c r="H343" s="19">
        <v>2399.52</v>
      </c>
      <c r="I343" s="19">
        <v>1019.79</v>
      </c>
      <c r="J343" s="19">
        <v>0</v>
      </c>
      <c r="K343" s="19" t="s">
        <v>1744</v>
      </c>
      <c r="L343" s="19">
        <v>3419.31</v>
      </c>
      <c r="M343" s="19">
        <f t="shared" si="49"/>
        <v>3419.31</v>
      </c>
      <c r="N343" s="19">
        <v>24</v>
      </c>
    </row>
    <row r="344" customHeight="1" spans="1:14">
      <c r="A344" s="19">
        <f t="shared" ref="A344:A353" si="51">ROW()-2</f>
        <v>342</v>
      </c>
      <c r="B344" s="19" t="s">
        <v>2713</v>
      </c>
      <c r="C344" s="19" t="s">
        <v>2714</v>
      </c>
      <c r="D344" s="20" t="s">
        <v>328</v>
      </c>
      <c r="E344" s="19" t="s">
        <v>2715</v>
      </c>
      <c r="F344" s="19">
        <v>4999</v>
      </c>
      <c r="G344" s="19">
        <v>4999</v>
      </c>
      <c r="H344" s="19">
        <v>2399.52</v>
      </c>
      <c r="I344" s="19">
        <v>1019.79</v>
      </c>
      <c r="J344" s="19">
        <v>0</v>
      </c>
      <c r="K344" s="19" t="s">
        <v>1744</v>
      </c>
      <c r="L344" s="19">
        <v>3419.31</v>
      </c>
      <c r="M344" s="19">
        <f t="shared" si="49"/>
        <v>3419.31</v>
      </c>
      <c r="N344" s="19">
        <v>13</v>
      </c>
    </row>
    <row r="345" customHeight="1" spans="1:14">
      <c r="A345" s="19">
        <f t="shared" si="51"/>
        <v>343</v>
      </c>
      <c r="B345" s="19" t="s">
        <v>2716</v>
      </c>
      <c r="C345" s="19" t="s">
        <v>2140</v>
      </c>
      <c r="D345" s="20" t="s">
        <v>332</v>
      </c>
      <c r="E345" s="19" t="s">
        <v>2717</v>
      </c>
      <c r="F345" s="19">
        <v>5000</v>
      </c>
      <c r="G345" s="19">
        <v>5000</v>
      </c>
      <c r="H345" s="19">
        <v>2400</v>
      </c>
      <c r="I345" s="19">
        <v>1020</v>
      </c>
      <c r="J345" s="19">
        <v>0</v>
      </c>
      <c r="K345" s="19" t="s">
        <v>1744</v>
      </c>
      <c r="L345" s="19">
        <v>3420</v>
      </c>
      <c r="M345" s="19">
        <f t="shared" si="49"/>
        <v>3420</v>
      </c>
      <c r="N345" s="19">
        <v>9</v>
      </c>
    </row>
    <row r="346" customHeight="1" spans="1:14">
      <c r="A346" s="19">
        <f t="shared" si="51"/>
        <v>344</v>
      </c>
      <c r="B346" s="19" t="s">
        <v>2718</v>
      </c>
      <c r="C346" s="19" t="s">
        <v>2719</v>
      </c>
      <c r="D346" s="20" t="s">
        <v>336</v>
      </c>
      <c r="E346" s="19" t="s">
        <v>2720</v>
      </c>
      <c r="F346" s="19">
        <v>4999</v>
      </c>
      <c r="G346" s="19">
        <v>4999</v>
      </c>
      <c r="H346" s="19">
        <f>F346*0.16*(MID(K346,12,2)-MID(K346,5,2)+1)</f>
        <v>2399.52</v>
      </c>
      <c r="I346" s="19">
        <v>1019.79</v>
      </c>
      <c r="J346" s="19">
        <v>0</v>
      </c>
      <c r="K346" s="19" t="s">
        <v>1744</v>
      </c>
      <c r="L346" s="19">
        <v>3419.31</v>
      </c>
      <c r="M346" s="19">
        <f t="shared" si="49"/>
        <v>3419.31</v>
      </c>
      <c r="N346" s="19">
        <v>24</v>
      </c>
    </row>
    <row r="347" customHeight="1" spans="1:14">
      <c r="A347" s="19">
        <f t="shared" si="51"/>
        <v>345</v>
      </c>
      <c r="B347" s="19" t="s">
        <v>2721</v>
      </c>
      <c r="C347" s="19" t="s">
        <v>2722</v>
      </c>
      <c r="D347" s="20" t="s">
        <v>340</v>
      </c>
      <c r="E347" s="19" t="s">
        <v>2723</v>
      </c>
      <c r="F347" s="19">
        <v>4999</v>
      </c>
      <c r="G347" s="19">
        <v>4999</v>
      </c>
      <c r="H347" s="19">
        <f>F347*0.16*(MID(K347,12,2)-MID(K347,5,2)+1)</f>
        <v>2399.52</v>
      </c>
      <c r="I347" s="19">
        <v>1019.79</v>
      </c>
      <c r="J347" s="19">
        <v>0</v>
      </c>
      <c r="K347" s="19" t="s">
        <v>1744</v>
      </c>
      <c r="L347" s="19">
        <v>3419.31</v>
      </c>
      <c r="M347" s="19">
        <f t="shared" si="49"/>
        <v>3419.31</v>
      </c>
      <c r="N347" s="19">
        <v>13</v>
      </c>
    </row>
    <row r="348" customHeight="1" spans="1:14">
      <c r="A348" s="19">
        <f t="shared" si="51"/>
        <v>346</v>
      </c>
      <c r="B348" s="19" t="s">
        <v>2724</v>
      </c>
      <c r="C348" s="19" t="s">
        <v>2725</v>
      </c>
      <c r="D348" s="20" t="s">
        <v>344</v>
      </c>
      <c r="E348" s="19" t="s">
        <v>2726</v>
      </c>
      <c r="F348" s="19">
        <v>4999</v>
      </c>
      <c r="G348" s="19">
        <v>4999</v>
      </c>
      <c r="H348" s="19">
        <v>2399.52</v>
      </c>
      <c r="I348" s="19">
        <v>1019.79</v>
      </c>
      <c r="J348" s="19">
        <v>0</v>
      </c>
      <c r="K348" s="19" t="s">
        <v>1744</v>
      </c>
      <c r="L348" s="19">
        <v>3419.31</v>
      </c>
      <c r="M348" s="19">
        <f t="shared" si="49"/>
        <v>3419.31</v>
      </c>
      <c r="N348" s="19">
        <v>23</v>
      </c>
    </row>
    <row r="349" customHeight="1" spans="1:14">
      <c r="A349" s="19">
        <f t="shared" si="51"/>
        <v>347</v>
      </c>
      <c r="B349" s="19" t="s">
        <v>2727</v>
      </c>
      <c r="C349" s="19" t="s">
        <v>2728</v>
      </c>
      <c r="D349" s="20" t="s">
        <v>344</v>
      </c>
      <c r="E349" s="19" t="s">
        <v>2726</v>
      </c>
      <c r="F349" s="19">
        <v>4999</v>
      </c>
      <c r="G349" s="19">
        <v>4999</v>
      </c>
      <c r="H349" s="19">
        <v>2399.52</v>
      </c>
      <c r="I349" s="19">
        <v>1019.79</v>
      </c>
      <c r="J349" s="19">
        <v>0</v>
      </c>
      <c r="K349" s="19" t="s">
        <v>1744</v>
      </c>
      <c r="L349" s="19">
        <v>3419.31</v>
      </c>
      <c r="M349" s="19">
        <f t="shared" si="49"/>
        <v>3419.31</v>
      </c>
      <c r="N349" s="19">
        <v>5</v>
      </c>
    </row>
    <row r="350" customHeight="1" spans="1:14">
      <c r="A350" s="19">
        <f t="shared" si="51"/>
        <v>348</v>
      </c>
      <c r="B350" s="19" t="s">
        <v>2729</v>
      </c>
      <c r="C350" s="19" t="s">
        <v>2730</v>
      </c>
      <c r="D350" s="20" t="s">
        <v>344</v>
      </c>
      <c r="E350" s="19" t="s">
        <v>1930</v>
      </c>
      <c r="F350" s="19">
        <v>4999</v>
      </c>
      <c r="G350" s="19">
        <v>4999</v>
      </c>
      <c r="H350" s="19">
        <v>2399.52</v>
      </c>
      <c r="I350" s="19">
        <v>1019.79</v>
      </c>
      <c r="J350" s="19">
        <v>0</v>
      </c>
      <c r="K350" s="19" t="s">
        <v>1744</v>
      </c>
      <c r="L350" s="19">
        <v>3419.31</v>
      </c>
      <c r="M350" s="19">
        <f t="shared" si="49"/>
        <v>3419.31</v>
      </c>
      <c r="N350" s="19">
        <v>2</v>
      </c>
    </row>
    <row r="351" s="13" customFormat="1" customHeight="1" spans="1:14">
      <c r="A351" s="19">
        <f t="shared" si="51"/>
        <v>349</v>
      </c>
      <c r="B351" s="19" t="s">
        <v>2731</v>
      </c>
      <c r="C351" s="19" t="s">
        <v>2732</v>
      </c>
      <c r="D351" s="20" t="s">
        <v>348</v>
      </c>
      <c r="E351" s="19" t="s">
        <v>2733</v>
      </c>
      <c r="F351" s="19">
        <v>4999</v>
      </c>
      <c r="G351" s="19">
        <v>4999</v>
      </c>
      <c r="H351" s="19">
        <f t="shared" ref="H351:H359" si="52">F351*0.16*(MID(K351,12,2)-MID(K351,5,2)+1)</f>
        <v>2399.52</v>
      </c>
      <c r="I351" s="19">
        <v>1019.79</v>
      </c>
      <c r="J351" s="19">
        <v>0</v>
      </c>
      <c r="K351" s="19" t="s">
        <v>1744</v>
      </c>
      <c r="L351" s="19">
        <v>3419.31</v>
      </c>
      <c r="M351" s="19">
        <f t="shared" si="49"/>
        <v>3419.31</v>
      </c>
      <c r="N351" s="19">
        <v>25</v>
      </c>
    </row>
    <row r="352" s="13" customFormat="1" customHeight="1" spans="1:14">
      <c r="A352" s="19">
        <f t="shared" si="51"/>
        <v>350</v>
      </c>
      <c r="B352" s="19" t="s">
        <v>2734</v>
      </c>
      <c r="C352" s="19" t="s">
        <v>2735</v>
      </c>
      <c r="D352" s="20" t="s">
        <v>352</v>
      </c>
      <c r="E352" s="19" t="s">
        <v>2736</v>
      </c>
      <c r="F352" s="19">
        <v>7625</v>
      </c>
      <c r="G352" s="19">
        <v>7625</v>
      </c>
      <c r="H352" s="19">
        <f t="shared" si="52"/>
        <v>3660</v>
      </c>
      <c r="I352" s="19">
        <f>G352*0.068*(MID(K352,12,2)-MID(K352,5,2)+1)</f>
        <v>1555.5</v>
      </c>
      <c r="J352" s="19">
        <v>0</v>
      </c>
      <c r="K352" s="19" t="s">
        <v>1744</v>
      </c>
      <c r="L352" s="19">
        <v>5215.5</v>
      </c>
      <c r="M352" s="19">
        <f t="shared" si="49"/>
        <v>5215.5</v>
      </c>
      <c r="N352" s="19">
        <v>18</v>
      </c>
    </row>
    <row r="353" s="13" customFormat="1" customHeight="1" spans="1:14">
      <c r="A353" s="19">
        <f t="shared" si="51"/>
        <v>351</v>
      </c>
      <c r="B353" s="19" t="s">
        <v>2737</v>
      </c>
      <c r="C353" s="19" t="s">
        <v>2738</v>
      </c>
      <c r="D353" s="20" t="s">
        <v>352</v>
      </c>
      <c r="E353" s="19" t="s">
        <v>2739</v>
      </c>
      <c r="F353" s="19">
        <v>4999</v>
      </c>
      <c r="G353" s="19">
        <v>4999</v>
      </c>
      <c r="H353" s="19">
        <f t="shared" si="52"/>
        <v>2399.52</v>
      </c>
      <c r="I353" s="19">
        <v>1019.79</v>
      </c>
      <c r="J353" s="19">
        <v>0</v>
      </c>
      <c r="K353" s="19" t="s">
        <v>1744</v>
      </c>
      <c r="L353" s="19">
        <v>3419.31</v>
      </c>
      <c r="M353" s="19">
        <f t="shared" si="49"/>
        <v>3419.31</v>
      </c>
      <c r="N353" s="19">
        <v>16</v>
      </c>
    </row>
    <row r="354" s="13" customFormat="1" customHeight="1" spans="1:14">
      <c r="A354" s="19">
        <f t="shared" ref="A354:A363" si="53">ROW()-2</f>
        <v>352</v>
      </c>
      <c r="B354" s="19" t="s">
        <v>2740</v>
      </c>
      <c r="C354" s="19" t="s">
        <v>2741</v>
      </c>
      <c r="D354" s="20" t="s">
        <v>352</v>
      </c>
      <c r="E354" s="19" t="s">
        <v>2742</v>
      </c>
      <c r="F354" s="19">
        <v>4999</v>
      </c>
      <c r="G354" s="19">
        <v>4999</v>
      </c>
      <c r="H354" s="19">
        <f t="shared" si="52"/>
        <v>2399.52</v>
      </c>
      <c r="I354" s="19">
        <v>1019.79</v>
      </c>
      <c r="J354" s="19">
        <v>0</v>
      </c>
      <c r="K354" s="19" t="s">
        <v>1744</v>
      </c>
      <c r="L354" s="19">
        <v>3419.31</v>
      </c>
      <c r="M354" s="19">
        <f t="shared" si="49"/>
        <v>3419.31</v>
      </c>
      <c r="N354" s="19">
        <v>23</v>
      </c>
    </row>
    <row r="355" s="13" customFormat="1" customHeight="1" spans="1:14">
      <c r="A355" s="19">
        <f t="shared" si="53"/>
        <v>353</v>
      </c>
      <c r="B355" s="19" t="s">
        <v>2743</v>
      </c>
      <c r="C355" s="19" t="s">
        <v>2744</v>
      </c>
      <c r="D355" s="20" t="s">
        <v>352</v>
      </c>
      <c r="E355" s="19" t="s">
        <v>2745</v>
      </c>
      <c r="F355" s="19">
        <v>4999</v>
      </c>
      <c r="G355" s="19">
        <v>4999</v>
      </c>
      <c r="H355" s="19">
        <f t="shared" si="52"/>
        <v>2399.52</v>
      </c>
      <c r="I355" s="19">
        <v>1019.79</v>
      </c>
      <c r="J355" s="19">
        <v>0</v>
      </c>
      <c r="K355" s="19" t="s">
        <v>1744</v>
      </c>
      <c r="L355" s="19">
        <v>3419.31</v>
      </c>
      <c r="M355" s="19">
        <f t="shared" si="49"/>
        <v>3419.31</v>
      </c>
      <c r="N355" s="19">
        <v>26</v>
      </c>
    </row>
    <row r="356" s="13" customFormat="1" customHeight="1" spans="1:14">
      <c r="A356" s="19">
        <f t="shared" si="53"/>
        <v>354</v>
      </c>
      <c r="B356" s="19" t="s">
        <v>2746</v>
      </c>
      <c r="C356" s="19" t="s">
        <v>2747</v>
      </c>
      <c r="D356" s="20" t="s">
        <v>352</v>
      </c>
      <c r="E356" s="19" t="s">
        <v>2748</v>
      </c>
      <c r="F356" s="19">
        <v>4999</v>
      </c>
      <c r="G356" s="19">
        <v>4999</v>
      </c>
      <c r="H356" s="19">
        <f t="shared" si="52"/>
        <v>2399.52</v>
      </c>
      <c r="I356" s="19">
        <v>1019.79</v>
      </c>
      <c r="J356" s="19">
        <v>0</v>
      </c>
      <c r="K356" s="19" t="s">
        <v>1744</v>
      </c>
      <c r="L356" s="19">
        <v>3419.31</v>
      </c>
      <c r="M356" s="19">
        <f t="shared" si="49"/>
        <v>3419.31</v>
      </c>
      <c r="N356" s="19">
        <v>13</v>
      </c>
    </row>
    <row r="357" s="13" customFormat="1" customHeight="1" spans="1:14">
      <c r="A357" s="19">
        <f t="shared" si="53"/>
        <v>355</v>
      </c>
      <c r="B357" s="19" t="s">
        <v>2749</v>
      </c>
      <c r="C357" s="19" t="s">
        <v>2750</v>
      </c>
      <c r="D357" s="20" t="s">
        <v>352</v>
      </c>
      <c r="E357" s="19" t="s">
        <v>2751</v>
      </c>
      <c r="F357" s="19">
        <v>4999</v>
      </c>
      <c r="G357" s="19">
        <v>4999</v>
      </c>
      <c r="H357" s="19">
        <f t="shared" si="52"/>
        <v>2399.52</v>
      </c>
      <c r="I357" s="19">
        <v>1019.79</v>
      </c>
      <c r="J357" s="19">
        <v>0</v>
      </c>
      <c r="K357" s="19" t="s">
        <v>1744</v>
      </c>
      <c r="L357" s="19">
        <v>3419.31</v>
      </c>
      <c r="M357" s="19">
        <f t="shared" si="49"/>
        <v>3419.31</v>
      </c>
      <c r="N357" s="19">
        <v>28</v>
      </c>
    </row>
    <row r="358" s="13" customFormat="1" customHeight="1" spans="1:14">
      <c r="A358" s="19">
        <f t="shared" si="53"/>
        <v>356</v>
      </c>
      <c r="B358" s="19" t="s">
        <v>2752</v>
      </c>
      <c r="C358" s="19" t="s">
        <v>2753</v>
      </c>
      <c r="D358" s="20" t="s">
        <v>352</v>
      </c>
      <c r="E358" s="19" t="s">
        <v>2754</v>
      </c>
      <c r="F358" s="19">
        <v>4999</v>
      </c>
      <c r="G358" s="19">
        <v>4999</v>
      </c>
      <c r="H358" s="19">
        <f t="shared" si="52"/>
        <v>2399.52</v>
      </c>
      <c r="I358" s="19">
        <v>1019.79</v>
      </c>
      <c r="J358" s="19">
        <v>0</v>
      </c>
      <c r="K358" s="19" t="s">
        <v>1744</v>
      </c>
      <c r="L358" s="19">
        <v>3419.31</v>
      </c>
      <c r="M358" s="19">
        <f t="shared" si="49"/>
        <v>3419.31</v>
      </c>
      <c r="N358" s="19">
        <v>11</v>
      </c>
    </row>
    <row r="359" s="13" customFormat="1" customHeight="1" spans="1:14">
      <c r="A359" s="19">
        <f t="shared" si="53"/>
        <v>357</v>
      </c>
      <c r="B359" s="19" t="s">
        <v>2755</v>
      </c>
      <c r="C359" s="19" t="s">
        <v>2756</v>
      </c>
      <c r="D359" s="20" t="s">
        <v>352</v>
      </c>
      <c r="E359" s="19" t="s">
        <v>2757</v>
      </c>
      <c r="F359" s="19">
        <v>4999</v>
      </c>
      <c r="G359" s="19">
        <v>4999</v>
      </c>
      <c r="H359" s="19">
        <f t="shared" si="52"/>
        <v>2399.52</v>
      </c>
      <c r="I359" s="19">
        <v>1019.79</v>
      </c>
      <c r="J359" s="19">
        <v>0</v>
      </c>
      <c r="K359" s="19" t="s">
        <v>1744</v>
      </c>
      <c r="L359" s="19">
        <v>3419.31</v>
      </c>
      <c r="M359" s="19">
        <f t="shared" si="49"/>
        <v>3419.31</v>
      </c>
      <c r="N359" s="19">
        <v>9</v>
      </c>
    </row>
    <row r="360" s="13" customFormat="1" customHeight="1" spans="1:14">
      <c r="A360" s="19">
        <f t="shared" si="53"/>
        <v>358</v>
      </c>
      <c r="B360" s="19" t="s">
        <v>2758</v>
      </c>
      <c r="C360" s="19" t="s">
        <v>2759</v>
      </c>
      <c r="D360" s="20" t="s">
        <v>356</v>
      </c>
      <c r="E360" s="19" t="s">
        <v>2760</v>
      </c>
      <c r="F360" s="19">
        <v>4999</v>
      </c>
      <c r="G360" s="19">
        <v>4999</v>
      </c>
      <c r="H360" s="19">
        <v>2399.52</v>
      </c>
      <c r="I360" s="19">
        <v>1019.79</v>
      </c>
      <c r="J360" s="19">
        <v>0</v>
      </c>
      <c r="K360" s="19" t="s">
        <v>1744</v>
      </c>
      <c r="L360" s="19">
        <v>3419.31</v>
      </c>
      <c r="M360" s="19">
        <f t="shared" si="49"/>
        <v>3419.31</v>
      </c>
      <c r="N360" s="19">
        <v>22</v>
      </c>
    </row>
    <row r="361" s="13" customFormat="1" customHeight="1" spans="1:14">
      <c r="A361" s="19">
        <f t="shared" si="53"/>
        <v>359</v>
      </c>
      <c r="B361" s="19" t="s">
        <v>2761</v>
      </c>
      <c r="C361" s="19" t="s">
        <v>2762</v>
      </c>
      <c r="D361" s="20" t="s">
        <v>356</v>
      </c>
      <c r="E361" s="19" t="s">
        <v>2763</v>
      </c>
      <c r="F361" s="19">
        <v>4999</v>
      </c>
      <c r="G361" s="19">
        <v>4999</v>
      </c>
      <c r="H361" s="19">
        <v>2399.52</v>
      </c>
      <c r="I361" s="19">
        <v>1019.79</v>
      </c>
      <c r="J361" s="19">
        <v>0</v>
      </c>
      <c r="K361" s="19" t="s">
        <v>1744</v>
      </c>
      <c r="L361" s="19">
        <v>3419.31</v>
      </c>
      <c r="M361" s="19">
        <f t="shared" si="49"/>
        <v>3419.31</v>
      </c>
      <c r="N361" s="19">
        <v>22</v>
      </c>
    </row>
    <row r="362" s="13" customFormat="1" customHeight="1" spans="1:14">
      <c r="A362" s="19">
        <f t="shared" si="53"/>
        <v>360</v>
      </c>
      <c r="B362" s="19" t="s">
        <v>2764</v>
      </c>
      <c r="C362" s="19" t="s">
        <v>2765</v>
      </c>
      <c r="D362" s="20" t="s">
        <v>360</v>
      </c>
      <c r="E362" s="19" t="s">
        <v>1930</v>
      </c>
      <c r="F362" s="19">
        <v>5000</v>
      </c>
      <c r="G362" s="19">
        <v>5000</v>
      </c>
      <c r="H362" s="19">
        <v>2400</v>
      </c>
      <c r="I362" s="19">
        <v>1020</v>
      </c>
      <c r="J362" s="19">
        <v>0</v>
      </c>
      <c r="K362" s="19" t="s">
        <v>1744</v>
      </c>
      <c r="L362" s="19">
        <v>3420</v>
      </c>
      <c r="M362" s="19">
        <f t="shared" si="49"/>
        <v>3420</v>
      </c>
      <c r="N362" s="19">
        <v>21</v>
      </c>
    </row>
    <row r="363" s="13" customFormat="1" customHeight="1" spans="1:14">
      <c r="A363" s="19">
        <f t="shared" si="53"/>
        <v>361</v>
      </c>
      <c r="B363" s="19" t="s">
        <v>2766</v>
      </c>
      <c r="C363" s="19" t="s">
        <v>2767</v>
      </c>
      <c r="D363" s="20" t="s">
        <v>364</v>
      </c>
      <c r="E363" s="19" t="s">
        <v>2768</v>
      </c>
      <c r="F363" s="19">
        <v>4999</v>
      </c>
      <c r="G363" s="19">
        <v>4999</v>
      </c>
      <c r="H363" s="19">
        <f t="shared" ref="H363:H368" si="54">F363*0.16*(MID(K363,12,2)-MID(K363,5,2)+1)</f>
        <v>2399.52</v>
      </c>
      <c r="I363" s="19">
        <v>1019.79</v>
      </c>
      <c r="J363" s="19">
        <v>0</v>
      </c>
      <c r="K363" s="19" t="s">
        <v>1744</v>
      </c>
      <c r="L363" s="19">
        <v>3419.31</v>
      </c>
      <c r="M363" s="19">
        <f t="shared" si="49"/>
        <v>3419.31</v>
      </c>
      <c r="N363" s="19">
        <v>14</v>
      </c>
    </row>
    <row r="364" s="13" customFormat="1" customHeight="1" spans="1:14">
      <c r="A364" s="19">
        <f t="shared" ref="A364:A373" si="55">ROW()-2</f>
        <v>362</v>
      </c>
      <c r="B364" s="19" t="s">
        <v>2769</v>
      </c>
      <c r="C364" s="19" t="s">
        <v>2770</v>
      </c>
      <c r="D364" s="20" t="s">
        <v>364</v>
      </c>
      <c r="E364" s="19" t="s">
        <v>2771</v>
      </c>
      <c r="F364" s="19">
        <v>4999</v>
      </c>
      <c r="G364" s="19">
        <v>4999</v>
      </c>
      <c r="H364" s="19">
        <f t="shared" si="54"/>
        <v>2399.52</v>
      </c>
      <c r="I364" s="19">
        <v>1019.79</v>
      </c>
      <c r="J364" s="19">
        <v>0</v>
      </c>
      <c r="K364" s="19" t="s">
        <v>1744</v>
      </c>
      <c r="L364" s="19">
        <v>3419.31</v>
      </c>
      <c r="M364" s="19">
        <f t="shared" si="49"/>
        <v>3419.31</v>
      </c>
      <c r="N364" s="19">
        <v>31</v>
      </c>
    </row>
    <row r="365" s="13" customFormat="1" customHeight="1" spans="1:14">
      <c r="A365" s="19">
        <f t="shared" si="55"/>
        <v>363</v>
      </c>
      <c r="B365" s="19" t="s">
        <v>2772</v>
      </c>
      <c r="C365" s="19" t="s">
        <v>2773</v>
      </c>
      <c r="D365" s="20" t="s">
        <v>368</v>
      </c>
      <c r="E365" s="19" t="s">
        <v>2774</v>
      </c>
      <c r="F365" s="19">
        <v>4999</v>
      </c>
      <c r="G365" s="19">
        <v>4999</v>
      </c>
      <c r="H365" s="19">
        <f t="shared" si="54"/>
        <v>2399.52</v>
      </c>
      <c r="I365" s="19">
        <v>1019.79</v>
      </c>
      <c r="J365" s="19">
        <v>0</v>
      </c>
      <c r="K365" s="19" t="s">
        <v>1744</v>
      </c>
      <c r="L365" s="19">
        <v>3419.31</v>
      </c>
      <c r="M365" s="19">
        <f t="shared" si="49"/>
        <v>3419.31</v>
      </c>
      <c r="N365" s="19">
        <v>6</v>
      </c>
    </row>
    <row r="366" s="13" customFormat="1" customHeight="1" spans="1:14">
      <c r="A366" s="19">
        <f t="shared" si="55"/>
        <v>364</v>
      </c>
      <c r="B366" s="19" t="s">
        <v>2775</v>
      </c>
      <c r="C366" s="19" t="s">
        <v>2776</v>
      </c>
      <c r="D366" s="20" t="s">
        <v>371</v>
      </c>
      <c r="E366" s="19" t="s">
        <v>2656</v>
      </c>
      <c r="F366" s="19">
        <v>4999</v>
      </c>
      <c r="G366" s="19">
        <v>4999</v>
      </c>
      <c r="H366" s="19">
        <f t="shared" si="54"/>
        <v>2399.52</v>
      </c>
      <c r="I366" s="19">
        <v>1019.79</v>
      </c>
      <c r="J366" s="19">
        <v>0</v>
      </c>
      <c r="K366" s="19" t="s">
        <v>1744</v>
      </c>
      <c r="L366" s="19">
        <v>3419.31</v>
      </c>
      <c r="M366" s="19">
        <f t="shared" si="49"/>
        <v>3419.31</v>
      </c>
      <c r="N366" s="19">
        <v>5</v>
      </c>
    </row>
    <row r="367" s="13" customFormat="1" customHeight="1" spans="1:14">
      <c r="A367" s="19">
        <f t="shared" si="55"/>
        <v>365</v>
      </c>
      <c r="B367" s="19" t="s">
        <v>2777</v>
      </c>
      <c r="C367" s="19" t="s">
        <v>2778</v>
      </c>
      <c r="D367" s="20" t="s">
        <v>371</v>
      </c>
      <c r="E367" s="19" t="s">
        <v>1822</v>
      </c>
      <c r="F367" s="19">
        <v>4999</v>
      </c>
      <c r="G367" s="19">
        <v>4999</v>
      </c>
      <c r="H367" s="19">
        <f t="shared" si="54"/>
        <v>2399.52</v>
      </c>
      <c r="I367" s="19">
        <v>1019.79</v>
      </c>
      <c r="J367" s="19">
        <v>0</v>
      </c>
      <c r="K367" s="19" t="s">
        <v>1744</v>
      </c>
      <c r="L367" s="19">
        <v>3419.31</v>
      </c>
      <c r="M367" s="19">
        <f t="shared" si="49"/>
        <v>3419.31</v>
      </c>
      <c r="N367" s="19">
        <v>5</v>
      </c>
    </row>
    <row r="368" s="13" customFormat="1" customHeight="1" spans="1:14">
      <c r="A368" s="19">
        <f t="shared" si="55"/>
        <v>366</v>
      </c>
      <c r="B368" s="19" t="s">
        <v>2779</v>
      </c>
      <c r="C368" s="19" t="s">
        <v>2780</v>
      </c>
      <c r="D368" s="20" t="s">
        <v>371</v>
      </c>
      <c r="E368" s="19" t="s">
        <v>1918</v>
      </c>
      <c r="F368" s="19">
        <v>4999</v>
      </c>
      <c r="G368" s="19">
        <v>4999</v>
      </c>
      <c r="H368" s="19">
        <f t="shared" si="54"/>
        <v>2399.52</v>
      </c>
      <c r="I368" s="19">
        <v>1019.79</v>
      </c>
      <c r="J368" s="19">
        <v>0</v>
      </c>
      <c r="K368" s="19" t="s">
        <v>1744</v>
      </c>
      <c r="L368" s="19">
        <v>3419.31</v>
      </c>
      <c r="M368" s="19">
        <f t="shared" si="49"/>
        <v>3419.31</v>
      </c>
      <c r="N368" s="19">
        <v>1</v>
      </c>
    </row>
    <row r="369" s="13" customFormat="1" customHeight="1" spans="1:14">
      <c r="A369" s="19">
        <f t="shared" si="55"/>
        <v>367</v>
      </c>
      <c r="B369" s="19" t="s">
        <v>2781</v>
      </c>
      <c r="C369" s="19" t="s">
        <v>2782</v>
      </c>
      <c r="D369" s="20" t="s">
        <v>375</v>
      </c>
      <c r="E369" s="19" t="s">
        <v>2783</v>
      </c>
      <c r="F369" s="19">
        <v>4999</v>
      </c>
      <c r="G369" s="19">
        <v>4999</v>
      </c>
      <c r="H369" s="19">
        <v>2399.52</v>
      </c>
      <c r="I369" s="19">
        <v>1019.79</v>
      </c>
      <c r="J369" s="19">
        <v>0</v>
      </c>
      <c r="K369" s="19" t="s">
        <v>1744</v>
      </c>
      <c r="L369" s="19">
        <v>3419.31</v>
      </c>
      <c r="M369" s="19">
        <f t="shared" si="49"/>
        <v>3419.31</v>
      </c>
      <c r="N369" s="19">
        <v>15</v>
      </c>
    </row>
    <row r="370" s="13" customFormat="1" customHeight="1" spans="1:14">
      <c r="A370" s="19">
        <f t="shared" si="55"/>
        <v>368</v>
      </c>
      <c r="B370" s="19" t="s">
        <v>2784</v>
      </c>
      <c r="C370" s="19" t="s">
        <v>2785</v>
      </c>
      <c r="D370" s="20" t="s">
        <v>379</v>
      </c>
      <c r="E370" s="19" t="s">
        <v>2786</v>
      </c>
      <c r="F370" s="19">
        <v>4999</v>
      </c>
      <c r="G370" s="19">
        <v>4999</v>
      </c>
      <c r="H370" s="19">
        <f>F370*0.16*(MID(K370,12,2)-MID(K370,5,2)+1)</f>
        <v>1599.68</v>
      </c>
      <c r="I370" s="19">
        <v>679.86</v>
      </c>
      <c r="J370" s="19">
        <v>0</v>
      </c>
      <c r="K370" s="19" t="s">
        <v>2193</v>
      </c>
      <c r="L370" s="19">
        <v>2279.54</v>
      </c>
      <c r="M370" s="19">
        <f t="shared" si="49"/>
        <v>2279.54</v>
      </c>
      <c r="N370" s="19">
        <v>34</v>
      </c>
    </row>
    <row r="371" customHeight="1" spans="1:14">
      <c r="A371" s="19">
        <f t="shared" si="55"/>
        <v>369</v>
      </c>
      <c r="B371" s="19" t="s">
        <v>2787</v>
      </c>
      <c r="C371" s="19" t="s">
        <v>2788</v>
      </c>
      <c r="D371" s="20" t="s">
        <v>383</v>
      </c>
      <c r="E371" s="19" t="s">
        <v>2789</v>
      </c>
      <c r="F371" s="19">
        <v>4999</v>
      </c>
      <c r="G371" s="19">
        <v>4999</v>
      </c>
      <c r="H371" s="19">
        <v>2399.52</v>
      </c>
      <c r="I371" s="19">
        <v>1019.79</v>
      </c>
      <c r="J371" s="19">
        <v>0</v>
      </c>
      <c r="K371" s="19" t="s">
        <v>1744</v>
      </c>
      <c r="L371" s="19">
        <v>3419.31</v>
      </c>
      <c r="M371" s="19">
        <f t="shared" si="49"/>
        <v>3419.31</v>
      </c>
      <c r="N371" s="19">
        <v>29</v>
      </c>
    </row>
    <row r="372" customHeight="1" spans="1:14">
      <c r="A372" s="19">
        <f t="shared" si="55"/>
        <v>370</v>
      </c>
      <c r="B372" s="19" t="s">
        <v>2209</v>
      </c>
      <c r="C372" s="19" t="s">
        <v>2790</v>
      </c>
      <c r="D372" s="20" t="s">
        <v>383</v>
      </c>
      <c r="E372" s="19" t="s">
        <v>2791</v>
      </c>
      <c r="F372" s="19">
        <v>4999</v>
      </c>
      <c r="G372" s="19">
        <v>4999</v>
      </c>
      <c r="H372" s="19">
        <v>2399.52</v>
      </c>
      <c r="I372" s="19">
        <v>1019.79</v>
      </c>
      <c r="J372" s="19">
        <v>0</v>
      </c>
      <c r="K372" s="19" t="s">
        <v>1744</v>
      </c>
      <c r="L372" s="19">
        <v>3419.31</v>
      </c>
      <c r="M372" s="19">
        <f t="shared" si="49"/>
        <v>3419.31</v>
      </c>
      <c r="N372" s="19">
        <v>8</v>
      </c>
    </row>
    <row r="373" customHeight="1" spans="1:14">
      <c r="A373" s="19">
        <f t="shared" si="55"/>
        <v>371</v>
      </c>
      <c r="B373" s="19" t="s">
        <v>2792</v>
      </c>
      <c r="C373" s="19" t="s">
        <v>2793</v>
      </c>
      <c r="D373" s="20" t="s">
        <v>387</v>
      </c>
      <c r="E373" s="19" t="s">
        <v>2794</v>
      </c>
      <c r="F373" s="19">
        <v>4999</v>
      </c>
      <c r="G373" s="19">
        <v>4999</v>
      </c>
      <c r="H373" s="19">
        <v>2399.52</v>
      </c>
      <c r="I373" s="19">
        <v>1019.79</v>
      </c>
      <c r="J373" s="19">
        <v>0</v>
      </c>
      <c r="K373" s="19" t="s">
        <v>1744</v>
      </c>
      <c r="L373" s="19">
        <v>3419.31</v>
      </c>
      <c r="M373" s="19">
        <f t="shared" si="49"/>
        <v>3419.31</v>
      </c>
      <c r="N373" s="19">
        <v>12</v>
      </c>
    </row>
    <row r="374" customHeight="1" spans="1:14">
      <c r="A374" s="19">
        <f t="shared" ref="A374:A383" si="56">ROW()-2</f>
        <v>372</v>
      </c>
      <c r="B374" s="19" t="s">
        <v>2795</v>
      </c>
      <c r="C374" s="19" t="s">
        <v>2796</v>
      </c>
      <c r="D374" s="20" t="s">
        <v>387</v>
      </c>
      <c r="E374" s="19" t="s">
        <v>2797</v>
      </c>
      <c r="F374" s="19">
        <v>4999</v>
      </c>
      <c r="G374" s="19">
        <v>4999</v>
      </c>
      <c r="H374" s="19">
        <v>2399.52</v>
      </c>
      <c r="I374" s="19">
        <v>1019.79</v>
      </c>
      <c r="J374" s="19">
        <v>0</v>
      </c>
      <c r="K374" s="19" t="s">
        <v>1744</v>
      </c>
      <c r="L374" s="19">
        <v>3419.31</v>
      </c>
      <c r="M374" s="19">
        <f t="shared" si="49"/>
        <v>3419.31</v>
      </c>
      <c r="N374" s="19">
        <v>4</v>
      </c>
    </row>
    <row r="375" customHeight="1" spans="1:14">
      <c r="A375" s="19">
        <f t="shared" si="56"/>
        <v>373</v>
      </c>
      <c r="B375" s="19" t="s">
        <v>2798</v>
      </c>
      <c r="C375" s="19" t="s">
        <v>2799</v>
      </c>
      <c r="D375" s="20" t="s">
        <v>391</v>
      </c>
      <c r="E375" s="19" t="s">
        <v>2800</v>
      </c>
      <c r="F375" s="19">
        <v>4999</v>
      </c>
      <c r="G375" s="19">
        <v>4999</v>
      </c>
      <c r="H375" s="19">
        <v>2399.52</v>
      </c>
      <c r="I375" s="19">
        <v>1019.79</v>
      </c>
      <c r="J375" s="19">
        <v>0</v>
      </c>
      <c r="K375" s="19" t="s">
        <v>1744</v>
      </c>
      <c r="L375" s="19">
        <v>3419.31</v>
      </c>
      <c r="M375" s="19">
        <f t="shared" si="49"/>
        <v>3419.31</v>
      </c>
      <c r="N375" s="19">
        <v>4</v>
      </c>
    </row>
    <row r="376" customHeight="1" spans="1:14">
      <c r="A376" s="19">
        <f t="shared" si="56"/>
        <v>374</v>
      </c>
      <c r="B376" s="19" t="s">
        <v>2801</v>
      </c>
      <c r="C376" s="19" t="s">
        <v>2802</v>
      </c>
      <c r="D376" s="20" t="s">
        <v>391</v>
      </c>
      <c r="E376" s="19" t="s">
        <v>1888</v>
      </c>
      <c r="F376" s="19">
        <v>4999</v>
      </c>
      <c r="G376" s="19">
        <v>4999</v>
      </c>
      <c r="H376" s="19">
        <v>2399.52</v>
      </c>
      <c r="I376" s="19">
        <v>1019.79</v>
      </c>
      <c r="J376" s="19">
        <v>0</v>
      </c>
      <c r="K376" s="19" t="s">
        <v>1744</v>
      </c>
      <c r="L376" s="19">
        <v>3419.31</v>
      </c>
      <c r="M376" s="19">
        <f t="shared" si="49"/>
        <v>3419.31</v>
      </c>
      <c r="N376" s="19">
        <v>23</v>
      </c>
    </row>
    <row r="377" customHeight="1" spans="1:14">
      <c r="A377" s="19">
        <f t="shared" si="56"/>
        <v>375</v>
      </c>
      <c r="B377" s="19" t="s">
        <v>2803</v>
      </c>
      <c r="C377" s="19" t="s">
        <v>2804</v>
      </c>
      <c r="D377" s="20" t="s">
        <v>391</v>
      </c>
      <c r="E377" s="19" t="s">
        <v>2805</v>
      </c>
      <c r="F377" s="19">
        <v>4999</v>
      </c>
      <c r="G377" s="19">
        <v>4999</v>
      </c>
      <c r="H377" s="19">
        <v>2399.52</v>
      </c>
      <c r="I377" s="19">
        <v>1019.79</v>
      </c>
      <c r="J377" s="19">
        <v>0</v>
      </c>
      <c r="K377" s="19" t="s">
        <v>1744</v>
      </c>
      <c r="L377" s="19">
        <v>3419.31</v>
      </c>
      <c r="M377" s="19">
        <f t="shared" si="49"/>
        <v>3419.31</v>
      </c>
      <c r="N377" s="19">
        <v>13</v>
      </c>
    </row>
    <row r="378" customHeight="1" spans="1:14">
      <c r="A378" s="19">
        <f t="shared" si="56"/>
        <v>376</v>
      </c>
      <c r="B378" s="19" t="s">
        <v>2806</v>
      </c>
      <c r="C378" s="19" t="s">
        <v>2807</v>
      </c>
      <c r="D378" s="20" t="s">
        <v>391</v>
      </c>
      <c r="E378" s="19" t="s">
        <v>2808</v>
      </c>
      <c r="F378" s="19">
        <v>4999</v>
      </c>
      <c r="G378" s="19">
        <v>4999</v>
      </c>
      <c r="H378" s="19">
        <v>2399.52</v>
      </c>
      <c r="I378" s="19">
        <v>1019.79</v>
      </c>
      <c r="J378" s="19">
        <v>0</v>
      </c>
      <c r="K378" s="19" t="s">
        <v>1744</v>
      </c>
      <c r="L378" s="19">
        <v>3419.31</v>
      </c>
      <c r="M378" s="19">
        <f t="shared" si="49"/>
        <v>3419.31</v>
      </c>
      <c r="N378" s="19">
        <v>9</v>
      </c>
    </row>
    <row r="379" customHeight="1" spans="1:14">
      <c r="A379" s="19">
        <f t="shared" si="56"/>
        <v>377</v>
      </c>
      <c r="B379" s="19" t="s">
        <v>2809</v>
      </c>
      <c r="C379" s="19" t="s">
        <v>2810</v>
      </c>
      <c r="D379" s="20" t="s">
        <v>391</v>
      </c>
      <c r="E379" s="19" t="s">
        <v>2811</v>
      </c>
      <c r="F379" s="19">
        <v>4999</v>
      </c>
      <c r="G379" s="19">
        <v>4999</v>
      </c>
      <c r="H379" s="19">
        <v>2399.52</v>
      </c>
      <c r="I379" s="19">
        <v>1019.79</v>
      </c>
      <c r="J379" s="19">
        <v>0</v>
      </c>
      <c r="K379" s="19" t="s">
        <v>1744</v>
      </c>
      <c r="L379" s="19">
        <v>3419.31</v>
      </c>
      <c r="M379" s="19">
        <f t="shared" si="49"/>
        <v>3419.31</v>
      </c>
      <c r="N379" s="19">
        <v>0</v>
      </c>
    </row>
    <row r="380" customHeight="1" spans="1:14">
      <c r="A380" s="19">
        <f t="shared" si="56"/>
        <v>378</v>
      </c>
      <c r="B380" s="19" t="s">
        <v>2812</v>
      </c>
      <c r="C380" s="19" t="s">
        <v>2813</v>
      </c>
      <c r="D380" s="20" t="s">
        <v>395</v>
      </c>
      <c r="E380" s="19" t="s">
        <v>2814</v>
      </c>
      <c r="F380" s="19">
        <v>4999</v>
      </c>
      <c r="G380" s="19">
        <v>4999</v>
      </c>
      <c r="H380" s="19">
        <v>2399.52</v>
      </c>
      <c r="I380" s="19">
        <v>1019.79</v>
      </c>
      <c r="J380" s="19">
        <v>0</v>
      </c>
      <c r="K380" s="19" t="s">
        <v>1744</v>
      </c>
      <c r="L380" s="19">
        <v>3419.31</v>
      </c>
      <c r="M380" s="19">
        <f t="shared" si="49"/>
        <v>3419.31</v>
      </c>
      <c r="N380" s="19">
        <v>13</v>
      </c>
    </row>
    <row r="381" customHeight="1" spans="1:14">
      <c r="A381" s="19">
        <f t="shared" si="56"/>
        <v>379</v>
      </c>
      <c r="B381" s="19" t="s">
        <v>2815</v>
      </c>
      <c r="C381" s="19" t="s">
        <v>2816</v>
      </c>
      <c r="D381" s="20" t="s">
        <v>399</v>
      </c>
      <c r="E381" s="19" t="s">
        <v>2817</v>
      </c>
      <c r="F381" s="19">
        <v>4999</v>
      </c>
      <c r="G381" s="19">
        <v>4999</v>
      </c>
      <c r="H381" s="19">
        <f t="shared" ref="H381:H383" si="57">F381*0.16*(MID(K381,12,2)-MID(K381,5,2)+1)</f>
        <v>2399.52</v>
      </c>
      <c r="I381" s="19">
        <v>1019.79</v>
      </c>
      <c r="J381" s="19">
        <v>0</v>
      </c>
      <c r="K381" s="19" t="s">
        <v>1744</v>
      </c>
      <c r="L381" s="19">
        <v>3419.31</v>
      </c>
      <c r="M381" s="19">
        <f t="shared" si="49"/>
        <v>3419.31</v>
      </c>
      <c r="N381" s="19">
        <v>31</v>
      </c>
    </row>
    <row r="382" customHeight="1" spans="1:14">
      <c r="A382" s="19">
        <f t="shared" si="56"/>
        <v>380</v>
      </c>
      <c r="B382" s="19" t="s">
        <v>2818</v>
      </c>
      <c r="C382" s="19" t="s">
        <v>2819</v>
      </c>
      <c r="D382" s="20" t="s">
        <v>399</v>
      </c>
      <c r="E382" s="19" t="s">
        <v>2817</v>
      </c>
      <c r="F382" s="19">
        <v>4999</v>
      </c>
      <c r="G382" s="19">
        <v>4999</v>
      </c>
      <c r="H382" s="19">
        <f t="shared" si="57"/>
        <v>2399.52</v>
      </c>
      <c r="I382" s="19">
        <v>1019.79</v>
      </c>
      <c r="J382" s="19">
        <v>0</v>
      </c>
      <c r="K382" s="19" t="s">
        <v>1744</v>
      </c>
      <c r="L382" s="19">
        <v>3419.31</v>
      </c>
      <c r="M382" s="19">
        <f t="shared" si="49"/>
        <v>3419.31</v>
      </c>
      <c r="N382" s="19">
        <v>31</v>
      </c>
    </row>
    <row r="383" customHeight="1" spans="1:14">
      <c r="A383" s="19">
        <f t="shared" si="56"/>
        <v>381</v>
      </c>
      <c r="B383" s="19" t="s">
        <v>2820</v>
      </c>
      <c r="C383" s="19" t="s">
        <v>2821</v>
      </c>
      <c r="D383" s="20" t="s">
        <v>399</v>
      </c>
      <c r="E383" s="19" t="s">
        <v>2822</v>
      </c>
      <c r="F383" s="19">
        <v>4999</v>
      </c>
      <c r="G383" s="19">
        <v>4999</v>
      </c>
      <c r="H383" s="19">
        <f t="shared" si="57"/>
        <v>2399.52</v>
      </c>
      <c r="I383" s="19">
        <v>1019.79</v>
      </c>
      <c r="J383" s="19">
        <v>0</v>
      </c>
      <c r="K383" s="19" t="s">
        <v>1744</v>
      </c>
      <c r="L383" s="19">
        <v>3419.31</v>
      </c>
      <c r="M383" s="19">
        <f t="shared" si="49"/>
        <v>3419.31</v>
      </c>
      <c r="N383" s="19">
        <v>30</v>
      </c>
    </row>
    <row r="384" customHeight="1" spans="1:14">
      <c r="A384" s="19">
        <f t="shared" ref="A384:A393" si="58">ROW()-2</f>
        <v>382</v>
      </c>
      <c r="B384" s="19" t="s">
        <v>2823</v>
      </c>
      <c r="C384" s="19" t="s">
        <v>2824</v>
      </c>
      <c r="D384" s="20" t="s">
        <v>403</v>
      </c>
      <c r="E384" s="19" t="s">
        <v>2825</v>
      </c>
      <c r="F384" s="19">
        <v>7625</v>
      </c>
      <c r="G384" s="19">
        <v>7625</v>
      </c>
      <c r="H384" s="19">
        <v>3660</v>
      </c>
      <c r="I384" s="19">
        <v>1555.5</v>
      </c>
      <c r="J384" s="19">
        <v>0</v>
      </c>
      <c r="K384" s="19" t="s">
        <v>1744</v>
      </c>
      <c r="L384" s="19">
        <v>5215.5</v>
      </c>
      <c r="M384" s="19">
        <f t="shared" si="49"/>
        <v>5215.5</v>
      </c>
      <c r="N384" s="19">
        <v>1</v>
      </c>
    </row>
    <row r="385" customHeight="1" spans="1:14">
      <c r="A385" s="19">
        <f t="shared" si="58"/>
        <v>383</v>
      </c>
      <c r="B385" s="19" t="s">
        <v>2826</v>
      </c>
      <c r="C385" s="19" t="s">
        <v>2827</v>
      </c>
      <c r="D385" s="20" t="s">
        <v>407</v>
      </c>
      <c r="E385" s="19" t="s">
        <v>2163</v>
      </c>
      <c r="F385" s="19">
        <v>5000</v>
      </c>
      <c r="G385" s="19">
        <v>5000</v>
      </c>
      <c r="H385" s="19">
        <v>2400</v>
      </c>
      <c r="I385" s="19">
        <v>1020</v>
      </c>
      <c r="J385" s="19">
        <v>0</v>
      </c>
      <c r="K385" s="19" t="s">
        <v>1744</v>
      </c>
      <c r="L385" s="19">
        <v>3420</v>
      </c>
      <c r="M385" s="19">
        <f t="shared" si="49"/>
        <v>3420</v>
      </c>
      <c r="N385" s="19">
        <v>16</v>
      </c>
    </row>
    <row r="386" customHeight="1" spans="1:14">
      <c r="A386" s="19">
        <f t="shared" si="58"/>
        <v>384</v>
      </c>
      <c r="B386" s="19" t="s">
        <v>2828</v>
      </c>
      <c r="C386" s="19" t="s">
        <v>2829</v>
      </c>
      <c r="D386" s="20" t="s">
        <v>411</v>
      </c>
      <c r="E386" s="19" t="s">
        <v>2830</v>
      </c>
      <c r="F386" s="19">
        <v>4999</v>
      </c>
      <c r="G386" s="19">
        <v>4999</v>
      </c>
      <c r="H386" s="19">
        <f>F386*0.16*(MID(K386,12,2)-MID(K386,5,2)+1)</f>
        <v>2399.52</v>
      </c>
      <c r="I386" s="19">
        <v>1019.79</v>
      </c>
      <c r="J386" s="19">
        <v>0</v>
      </c>
      <c r="K386" s="19" t="s">
        <v>1744</v>
      </c>
      <c r="L386" s="19">
        <v>3419.31</v>
      </c>
      <c r="M386" s="19">
        <f t="shared" si="49"/>
        <v>3419.31</v>
      </c>
      <c r="N386" s="19">
        <v>5</v>
      </c>
    </row>
    <row r="387" customHeight="1" spans="1:14">
      <c r="A387" s="19">
        <f t="shared" si="58"/>
        <v>385</v>
      </c>
      <c r="B387" s="19" t="s">
        <v>2831</v>
      </c>
      <c r="C387" s="19" t="s">
        <v>2832</v>
      </c>
      <c r="D387" s="20" t="s">
        <v>411</v>
      </c>
      <c r="E387" s="19" t="s">
        <v>2833</v>
      </c>
      <c r="F387" s="19">
        <v>4999</v>
      </c>
      <c r="G387" s="19">
        <v>4999</v>
      </c>
      <c r="H387" s="19">
        <f>F387*0.16*(MID(K387,12,2)-MID(K387,5,2)+1)</f>
        <v>2399.52</v>
      </c>
      <c r="I387" s="19">
        <v>1019.79</v>
      </c>
      <c r="J387" s="19">
        <v>0</v>
      </c>
      <c r="K387" s="19" t="s">
        <v>1744</v>
      </c>
      <c r="L387" s="19">
        <v>3419.31</v>
      </c>
      <c r="M387" s="19">
        <f t="shared" si="49"/>
        <v>3419.31</v>
      </c>
      <c r="N387" s="19">
        <v>3</v>
      </c>
    </row>
    <row r="388" customHeight="1" spans="1:14">
      <c r="A388" s="19">
        <f t="shared" si="58"/>
        <v>386</v>
      </c>
      <c r="B388" s="19" t="s">
        <v>2834</v>
      </c>
      <c r="C388" s="19" t="s">
        <v>2835</v>
      </c>
      <c r="D388" s="20" t="s">
        <v>411</v>
      </c>
      <c r="E388" s="19" t="s">
        <v>2836</v>
      </c>
      <c r="F388" s="19">
        <v>4999</v>
      </c>
      <c r="G388" s="19">
        <v>4999</v>
      </c>
      <c r="H388" s="19">
        <v>2399.52</v>
      </c>
      <c r="I388" s="19">
        <v>1019.79</v>
      </c>
      <c r="J388" s="19">
        <v>0</v>
      </c>
      <c r="K388" s="19" t="s">
        <v>1744</v>
      </c>
      <c r="L388" s="19">
        <v>3419.31</v>
      </c>
      <c r="M388" s="19">
        <f t="shared" ref="M388:M451" si="59">L388</f>
        <v>3419.31</v>
      </c>
      <c r="N388" s="19">
        <v>3</v>
      </c>
    </row>
    <row r="389" customHeight="1" spans="1:14">
      <c r="A389" s="19">
        <f t="shared" si="58"/>
        <v>387</v>
      </c>
      <c r="B389" s="19" t="s">
        <v>2837</v>
      </c>
      <c r="C389" s="19" t="s">
        <v>2838</v>
      </c>
      <c r="D389" s="20" t="s">
        <v>411</v>
      </c>
      <c r="E389" s="19" t="s">
        <v>2839</v>
      </c>
      <c r="F389" s="19">
        <v>4999</v>
      </c>
      <c r="G389" s="19">
        <v>4999</v>
      </c>
      <c r="H389" s="19">
        <v>1599.68</v>
      </c>
      <c r="I389" s="19">
        <v>679.86</v>
      </c>
      <c r="J389" s="19">
        <v>0</v>
      </c>
      <c r="K389" s="19" t="s">
        <v>2193</v>
      </c>
      <c r="L389" s="19">
        <v>2279.54</v>
      </c>
      <c r="M389" s="19">
        <f t="shared" si="59"/>
        <v>2279.54</v>
      </c>
      <c r="N389" s="19">
        <v>36</v>
      </c>
    </row>
    <row r="390" customHeight="1" spans="1:14">
      <c r="A390" s="19">
        <f t="shared" si="58"/>
        <v>388</v>
      </c>
      <c r="B390" s="19" t="s">
        <v>2840</v>
      </c>
      <c r="C390" s="19" t="s">
        <v>2841</v>
      </c>
      <c r="D390" s="20" t="s">
        <v>415</v>
      </c>
      <c r="E390" s="19" t="s">
        <v>2842</v>
      </c>
      <c r="F390" s="19">
        <v>4999</v>
      </c>
      <c r="G390" s="19">
        <v>4999</v>
      </c>
      <c r="H390" s="19">
        <f t="shared" ref="H390:H395" si="60">F390*0.16*(MID(K390,12,2)-MID(K390,5,2)+1)</f>
        <v>2399.52</v>
      </c>
      <c r="I390" s="19">
        <v>1019.79</v>
      </c>
      <c r="J390" s="19">
        <v>0</v>
      </c>
      <c r="K390" s="19" t="s">
        <v>1744</v>
      </c>
      <c r="L390" s="19">
        <v>3419.31</v>
      </c>
      <c r="M390" s="19">
        <f t="shared" si="59"/>
        <v>3419.31</v>
      </c>
      <c r="N390" s="19">
        <v>2</v>
      </c>
    </row>
    <row r="391" customHeight="1" spans="1:14">
      <c r="A391" s="19">
        <f t="shared" si="58"/>
        <v>389</v>
      </c>
      <c r="B391" s="19" t="s">
        <v>2843</v>
      </c>
      <c r="C391" s="19" t="s">
        <v>2844</v>
      </c>
      <c r="D391" s="20" t="s">
        <v>415</v>
      </c>
      <c r="E391" s="19" t="s">
        <v>2845</v>
      </c>
      <c r="F391" s="19">
        <v>4999</v>
      </c>
      <c r="G391" s="19">
        <v>4999</v>
      </c>
      <c r="H391" s="19">
        <f t="shared" si="60"/>
        <v>2399.52</v>
      </c>
      <c r="I391" s="19">
        <v>1019.79</v>
      </c>
      <c r="J391" s="19">
        <v>0</v>
      </c>
      <c r="K391" s="19" t="s">
        <v>1744</v>
      </c>
      <c r="L391" s="19">
        <v>3419.31</v>
      </c>
      <c r="M391" s="19">
        <f t="shared" si="59"/>
        <v>3419.31</v>
      </c>
      <c r="N391" s="19">
        <v>2</v>
      </c>
    </row>
    <row r="392" customHeight="1" spans="1:14">
      <c r="A392" s="19">
        <f t="shared" si="58"/>
        <v>390</v>
      </c>
      <c r="B392" s="19" t="s">
        <v>2846</v>
      </c>
      <c r="C392" s="19" t="s">
        <v>2847</v>
      </c>
      <c r="D392" s="20" t="s">
        <v>419</v>
      </c>
      <c r="E392" s="19" t="s">
        <v>2848</v>
      </c>
      <c r="F392" s="19">
        <v>4999</v>
      </c>
      <c r="G392" s="19">
        <v>4999</v>
      </c>
      <c r="H392" s="19">
        <f t="shared" si="60"/>
        <v>2399.52</v>
      </c>
      <c r="I392" s="19">
        <v>1019.79</v>
      </c>
      <c r="J392" s="19">
        <v>0</v>
      </c>
      <c r="K392" s="19" t="s">
        <v>1744</v>
      </c>
      <c r="L392" s="19">
        <v>3419.31</v>
      </c>
      <c r="M392" s="19">
        <f t="shared" si="59"/>
        <v>3419.31</v>
      </c>
      <c r="N392" s="19">
        <v>12</v>
      </c>
    </row>
    <row r="393" customHeight="1" spans="1:14">
      <c r="A393" s="19">
        <f t="shared" si="58"/>
        <v>391</v>
      </c>
      <c r="B393" s="19" t="s">
        <v>2849</v>
      </c>
      <c r="C393" s="19" t="s">
        <v>2850</v>
      </c>
      <c r="D393" s="20" t="s">
        <v>419</v>
      </c>
      <c r="E393" s="19" t="s">
        <v>2851</v>
      </c>
      <c r="F393" s="19">
        <v>4999</v>
      </c>
      <c r="G393" s="19">
        <v>4999</v>
      </c>
      <c r="H393" s="19">
        <f t="shared" si="60"/>
        <v>2399.52</v>
      </c>
      <c r="I393" s="19">
        <v>1019.79</v>
      </c>
      <c r="J393" s="19">
        <v>0</v>
      </c>
      <c r="K393" s="19" t="s">
        <v>1744</v>
      </c>
      <c r="L393" s="19">
        <v>3419.31</v>
      </c>
      <c r="M393" s="19">
        <f t="shared" si="59"/>
        <v>3419.31</v>
      </c>
      <c r="N393" s="19">
        <v>12</v>
      </c>
    </row>
    <row r="394" customHeight="1" spans="1:14">
      <c r="A394" s="19">
        <f t="shared" ref="A394:A403" si="61">ROW()-2</f>
        <v>392</v>
      </c>
      <c r="B394" s="19" t="s">
        <v>2852</v>
      </c>
      <c r="C394" s="19" t="s">
        <v>2853</v>
      </c>
      <c r="D394" s="20" t="s">
        <v>419</v>
      </c>
      <c r="E394" s="19" t="s">
        <v>2854</v>
      </c>
      <c r="F394" s="19">
        <v>4999</v>
      </c>
      <c r="G394" s="19">
        <v>4999</v>
      </c>
      <c r="H394" s="19">
        <f t="shared" si="60"/>
        <v>2399.52</v>
      </c>
      <c r="I394" s="19">
        <v>1019.79</v>
      </c>
      <c r="J394" s="19">
        <v>0</v>
      </c>
      <c r="K394" s="19" t="s">
        <v>1744</v>
      </c>
      <c r="L394" s="19">
        <v>3419.31</v>
      </c>
      <c r="M394" s="19">
        <f t="shared" si="59"/>
        <v>3419.31</v>
      </c>
      <c r="N394" s="19">
        <v>3</v>
      </c>
    </row>
    <row r="395" customHeight="1" spans="1:14">
      <c r="A395" s="19">
        <f t="shared" si="61"/>
        <v>393</v>
      </c>
      <c r="B395" s="19" t="s">
        <v>2855</v>
      </c>
      <c r="C395" s="19" t="s">
        <v>2856</v>
      </c>
      <c r="D395" s="20" t="s">
        <v>419</v>
      </c>
      <c r="E395" s="19" t="s">
        <v>2857</v>
      </c>
      <c r="F395" s="19">
        <v>4999</v>
      </c>
      <c r="G395" s="19">
        <v>4999</v>
      </c>
      <c r="H395" s="19">
        <f t="shared" si="60"/>
        <v>2399.52</v>
      </c>
      <c r="I395" s="19">
        <v>1019.79</v>
      </c>
      <c r="J395" s="19">
        <v>0</v>
      </c>
      <c r="K395" s="19" t="s">
        <v>1744</v>
      </c>
      <c r="L395" s="19">
        <v>3419.31</v>
      </c>
      <c r="M395" s="19">
        <f t="shared" si="59"/>
        <v>3419.31</v>
      </c>
      <c r="N395" s="19">
        <v>1</v>
      </c>
    </row>
    <row r="396" customHeight="1" spans="1:14">
      <c r="A396" s="19">
        <f t="shared" si="61"/>
        <v>394</v>
      </c>
      <c r="B396" s="19" t="s">
        <v>2858</v>
      </c>
      <c r="C396" s="19" t="s">
        <v>2859</v>
      </c>
      <c r="D396" s="20" t="s">
        <v>419</v>
      </c>
      <c r="E396" s="19" t="s">
        <v>2860</v>
      </c>
      <c r="F396" s="19">
        <v>4999</v>
      </c>
      <c r="G396" s="19">
        <v>4999</v>
      </c>
      <c r="H396" s="19">
        <v>1599.68</v>
      </c>
      <c r="I396" s="19">
        <v>679.86</v>
      </c>
      <c r="J396" s="19">
        <v>0</v>
      </c>
      <c r="K396" s="19" t="s">
        <v>2303</v>
      </c>
      <c r="L396" s="19">
        <v>2279.54</v>
      </c>
      <c r="M396" s="19">
        <f t="shared" si="59"/>
        <v>2279.54</v>
      </c>
      <c r="N396" s="19">
        <v>3</v>
      </c>
    </row>
    <row r="397" customHeight="1" spans="1:14">
      <c r="A397" s="19">
        <f t="shared" si="61"/>
        <v>395</v>
      </c>
      <c r="B397" s="19" t="s">
        <v>2861</v>
      </c>
      <c r="C397" s="19" t="s">
        <v>1756</v>
      </c>
      <c r="D397" s="20" t="s">
        <v>423</v>
      </c>
      <c r="E397" s="19" t="s">
        <v>2862</v>
      </c>
      <c r="F397" s="19">
        <v>4999</v>
      </c>
      <c r="G397" s="19">
        <v>4999</v>
      </c>
      <c r="H397" s="19">
        <f>799.84*3</f>
        <v>2399.52</v>
      </c>
      <c r="I397" s="19">
        <f>339.93*3</f>
        <v>1019.79</v>
      </c>
      <c r="J397" s="19">
        <v>0</v>
      </c>
      <c r="K397" s="19" t="s">
        <v>1744</v>
      </c>
      <c r="L397" s="19">
        <v>3419.31</v>
      </c>
      <c r="M397" s="19">
        <f t="shared" si="59"/>
        <v>3419.31</v>
      </c>
      <c r="N397" s="19">
        <v>11</v>
      </c>
    </row>
    <row r="398" customHeight="1" spans="1:14">
      <c r="A398" s="19">
        <f t="shared" si="61"/>
        <v>396</v>
      </c>
      <c r="B398" s="19" t="s">
        <v>2863</v>
      </c>
      <c r="C398" s="19" t="s">
        <v>2864</v>
      </c>
      <c r="D398" s="20" t="s">
        <v>427</v>
      </c>
      <c r="E398" s="19" t="s">
        <v>2865</v>
      </c>
      <c r="F398" s="19">
        <v>4999</v>
      </c>
      <c r="G398" s="19">
        <v>4999</v>
      </c>
      <c r="H398" s="19">
        <f>799.84*3</f>
        <v>2399.52</v>
      </c>
      <c r="I398" s="19">
        <f>339.93*3</f>
        <v>1019.79</v>
      </c>
      <c r="J398" s="19">
        <v>0</v>
      </c>
      <c r="K398" s="19" t="s">
        <v>1744</v>
      </c>
      <c r="L398" s="19">
        <v>3419.31</v>
      </c>
      <c r="M398" s="19">
        <f t="shared" si="59"/>
        <v>3419.31</v>
      </c>
      <c r="N398" s="19">
        <v>11</v>
      </c>
    </row>
    <row r="399" customHeight="1" spans="1:14">
      <c r="A399" s="19">
        <f t="shared" si="61"/>
        <v>397</v>
      </c>
      <c r="B399" s="19" t="s">
        <v>2866</v>
      </c>
      <c r="C399" s="19" t="s">
        <v>2867</v>
      </c>
      <c r="D399" s="20" t="s">
        <v>431</v>
      </c>
      <c r="E399" s="19" t="s">
        <v>2868</v>
      </c>
      <c r="F399" s="19">
        <v>4999</v>
      </c>
      <c r="G399" s="19">
        <v>4999</v>
      </c>
      <c r="H399" s="19">
        <v>2399.52</v>
      </c>
      <c r="I399" s="19">
        <v>1019.79</v>
      </c>
      <c r="J399" s="19">
        <v>0</v>
      </c>
      <c r="K399" s="19" t="s">
        <v>1744</v>
      </c>
      <c r="L399" s="19">
        <v>3419.31</v>
      </c>
      <c r="M399" s="19">
        <f t="shared" si="59"/>
        <v>3419.31</v>
      </c>
      <c r="N399" s="19">
        <v>15</v>
      </c>
    </row>
    <row r="400" customHeight="1" spans="1:14">
      <c r="A400" s="19">
        <f t="shared" si="61"/>
        <v>398</v>
      </c>
      <c r="B400" s="19" t="s">
        <v>2869</v>
      </c>
      <c r="C400" s="19" t="s">
        <v>2870</v>
      </c>
      <c r="D400" s="20" t="s">
        <v>434</v>
      </c>
      <c r="E400" s="19" t="s">
        <v>2871</v>
      </c>
      <c r="F400" s="19">
        <v>4999</v>
      </c>
      <c r="G400" s="19">
        <v>4999</v>
      </c>
      <c r="H400" s="19">
        <v>2399.52</v>
      </c>
      <c r="I400" s="19">
        <v>1019.79</v>
      </c>
      <c r="J400" s="19">
        <v>0</v>
      </c>
      <c r="K400" s="19" t="s">
        <v>1744</v>
      </c>
      <c r="L400" s="19">
        <v>3419.31</v>
      </c>
      <c r="M400" s="19">
        <f t="shared" si="59"/>
        <v>3419.31</v>
      </c>
      <c r="N400" s="19">
        <v>2</v>
      </c>
    </row>
    <row r="401" customHeight="1" spans="1:14">
      <c r="A401" s="19">
        <f t="shared" si="61"/>
        <v>399</v>
      </c>
      <c r="B401" s="19" t="s">
        <v>2872</v>
      </c>
      <c r="C401" s="19" t="s">
        <v>2162</v>
      </c>
      <c r="D401" s="20" t="s">
        <v>434</v>
      </c>
      <c r="E401" s="19" t="s">
        <v>2873</v>
      </c>
      <c r="F401" s="19">
        <v>4999</v>
      </c>
      <c r="G401" s="19">
        <v>4999</v>
      </c>
      <c r="H401" s="19">
        <v>2399.52</v>
      </c>
      <c r="I401" s="19">
        <v>1019.79</v>
      </c>
      <c r="J401" s="19">
        <v>0</v>
      </c>
      <c r="K401" s="19" t="s">
        <v>1744</v>
      </c>
      <c r="L401" s="19">
        <v>3419.31</v>
      </c>
      <c r="M401" s="19">
        <f t="shared" si="59"/>
        <v>3419.31</v>
      </c>
      <c r="N401" s="19">
        <v>2</v>
      </c>
    </row>
    <row r="402" customHeight="1" spans="1:14">
      <c r="A402" s="19">
        <f t="shared" si="61"/>
        <v>400</v>
      </c>
      <c r="B402" s="19" t="s">
        <v>2874</v>
      </c>
      <c r="C402" s="19" t="s">
        <v>2875</v>
      </c>
      <c r="D402" s="20" t="s">
        <v>434</v>
      </c>
      <c r="E402" s="19" t="s">
        <v>2876</v>
      </c>
      <c r="F402" s="19">
        <v>4999</v>
      </c>
      <c r="G402" s="19">
        <v>4999</v>
      </c>
      <c r="H402" s="19">
        <v>2399.52</v>
      </c>
      <c r="I402" s="19">
        <v>1019.79</v>
      </c>
      <c r="J402" s="19">
        <v>0</v>
      </c>
      <c r="K402" s="19" t="s">
        <v>1744</v>
      </c>
      <c r="L402" s="19">
        <v>3419.31</v>
      </c>
      <c r="M402" s="19">
        <f t="shared" si="59"/>
        <v>3419.31</v>
      </c>
      <c r="N402" s="19">
        <v>10</v>
      </c>
    </row>
    <row r="403" customHeight="1" spans="1:14">
      <c r="A403" s="19">
        <f t="shared" si="61"/>
        <v>401</v>
      </c>
      <c r="B403" s="19" t="s">
        <v>2877</v>
      </c>
      <c r="C403" s="19" t="s">
        <v>2878</v>
      </c>
      <c r="D403" s="20" t="s">
        <v>434</v>
      </c>
      <c r="E403" s="19" t="s">
        <v>2644</v>
      </c>
      <c r="F403" s="19">
        <v>4999</v>
      </c>
      <c r="G403" s="19">
        <v>4999</v>
      </c>
      <c r="H403" s="19">
        <v>799.84</v>
      </c>
      <c r="I403" s="19">
        <v>339.93</v>
      </c>
      <c r="J403" s="19">
        <v>0</v>
      </c>
      <c r="K403" s="19" t="s">
        <v>1976</v>
      </c>
      <c r="L403" s="19">
        <v>1139.77</v>
      </c>
      <c r="M403" s="19">
        <f t="shared" si="59"/>
        <v>1139.77</v>
      </c>
      <c r="N403" s="19">
        <v>0</v>
      </c>
    </row>
    <row r="404" customHeight="1" spans="1:14">
      <c r="A404" s="19">
        <f t="shared" ref="A404:A413" si="62">ROW()-2</f>
        <v>402</v>
      </c>
      <c r="B404" s="19" t="s">
        <v>2879</v>
      </c>
      <c r="C404" s="19" t="s">
        <v>2880</v>
      </c>
      <c r="D404" s="20" t="s">
        <v>438</v>
      </c>
      <c r="E404" s="19" t="s">
        <v>2881</v>
      </c>
      <c r="F404" s="19">
        <v>4999</v>
      </c>
      <c r="G404" s="19">
        <v>4999</v>
      </c>
      <c r="H404" s="19">
        <f>F404*0.16*(MID(K404,12,2)-MID(K404,5,2)+1)</f>
        <v>2399.52</v>
      </c>
      <c r="I404" s="19">
        <v>1019.79</v>
      </c>
      <c r="J404" s="19">
        <v>0</v>
      </c>
      <c r="K404" s="19" t="s">
        <v>1744</v>
      </c>
      <c r="L404" s="19">
        <v>3419.31</v>
      </c>
      <c r="M404" s="19">
        <f t="shared" si="59"/>
        <v>3419.31</v>
      </c>
      <c r="N404" s="19">
        <v>8</v>
      </c>
    </row>
    <row r="405" customHeight="1" spans="1:14">
      <c r="A405" s="19">
        <f t="shared" si="62"/>
        <v>403</v>
      </c>
      <c r="B405" s="19" t="s">
        <v>2882</v>
      </c>
      <c r="C405" s="19" t="s">
        <v>2883</v>
      </c>
      <c r="D405" s="20" t="s">
        <v>438</v>
      </c>
      <c r="E405" s="19" t="s">
        <v>2884</v>
      </c>
      <c r="F405" s="19">
        <v>4999</v>
      </c>
      <c r="G405" s="19">
        <v>4999</v>
      </c>
      <c r="H405" s="19">
        <f>F405*0.16*(MID(K405,12,2)-MID(K405,5,2)+1)</f>
        <v>2399.52</v>
      </c>
      <c r="I405" s="19">
        <v>1019.79</v>
      </c>
      <c r="J405" s="19">
        <v>0</v>
      </c>
      <c r="K405" s="19" t="s">
        <v>1744</v>
      </c>
      <c r="L405" s="19">
        <v>3419.31</v>
      </c>
      <c r="M405" s="19">
        <f t="shared" si="59"/>
        <v>3419.31</v>
      </c>
      <c r="N405" s="19">
        <v>6</v>
      </c>
    </row>
    <row r="406" customHeight="1" spans="1:14">
      <c r="A406" s="19">
        <f t="shared" si="62"/>
        <v>404</v>
      </c>
      <c r="B406" s="19" t="s">
        <v>2885</v>
      </c>
      <c r="C406" s="19" t="s">
        <v>2886</v>
      </c>
      <c r="D406" s="20" t="s">
        <v>438</v>
      </c>
      <c r="E406" s="19" t="s">
        <v>2887</v>
      </c>
      <c r="F406" s="19">
        <v>4999</v>
      </c>
      <c r="G406" s="19">
        <v>4999</v>
      </c>
      <c r="H406" s="19">
        <f>F406*0.16*(MID(K406,12,2)-MID(K406,5,2)+1)</f>
        <v>2399.52</v>
      </c>
      <c r="I406" s="19">
        <v>1019.79</v>
      </c>
      <c r="J406" s="19">
        <v>0</v>
      </c>
      <c r="K406" s="19" t="s">
        <v>1744</v>
      </c>
      <c r="L406" s="19">
        <v>3419.31</v>
      </c>
      <c r="M406" s="19">
        <f t="shared" si="59"/>
        <v>3419.31</v>
      </c>
      <c r="N406" s="19">
        <v>9</v>
      </c>
    </row>
    <row r="407" customHeight="1" spans="1:14">
      <c r="A407" s="19">
        <f t="shared" si="62"/>
        <v>405</v>
      </c>
      <c r="B407" s="19" t="s">
        <v>2888</v>
      </c>
      <c r="C407" s="19" t="s">
        <v>2561</v>
      </c>
      <c r="D407" s="20" t="s">
        <v>442</v>
      </c>
      <c r="E407" s="19" t="s">
        <v>2889</v>
      </c>
      <c r="F407" s="19">
        <v>4999</v>
      </c>
      <c r="G407" s="19">
        <v>4999</v>
      </c>
      <c r="H407" s="19">
        <f>F407*0.16*(MID(K407,12,2)-MID(K407,5,2)+1)</f>
        <v>2399.52</v>
      </c>
      <c r="I407" s="19">
        <v>1019.79</v>
      </c>
      <c r="J407" s="19">
        <v>0</v>
      </c>
      <c r="K407" s="19" t="s">
        <v>1744</v>
      </c>
      <c r="L407" s="19">
        <v>3419.31</v>
      </c>
      <c r="M407" s="19">
        <f t="shared" si="59"/>
        <v>3419.31</v>
      </c>
      <c r="N407" s="19">
        <v>0</v>
      </c>
    </row>
    <row r="408" customHeight="1" spans="1:14">
      <c r="A408" s="19">
        <f t="shared" si="62"/>
        <v>406</v>
      </c>
      <c r="B408" s="19" t="s">
        <v>2890</v>
      </c>
      <c r="C408" s="19" t="s">
        <v>2891</v>
      </c>
      <c r="D408" s="20" t="s">
        <v>442</v>
      </c>
      <c r="E408" s="19" t="s">
        <v>2112</v>
      </c>
      <c r="F408" s="19">
        <v>4999</v>
      </c>
      <c r="G408" s="19">
        <v>4999</v>
      </c>
      <c r="H408" s="19">
        <f>F408*0.16*(MID(K408,12,2)-MID(K408,5,2)+1)</f>
        <v>2399.52</v>
      </c>
      <c r="I408" s="19">
        <v>1019.79</v>
      </c>
      <c r="J408" s="19">
        <v>0</v>
      </c>
      <c r="K408" s="19" t="s">
        <v>1744</v>
      </c>
      <c r="L408" s="19">
        <v>3419.31</v>
      </c>
      <c r="M408" s="19">
        <f t="shared" si="59"/>
        <v>3419.31</v>
      </c>
      <c r="N408" s="19">
        <v>17</v>
      </c>
    </row>
    <row r="409" customHeight="1" spans="1:14">
      <c r="A409" s="19">
        <f t="shared" si="62"/>
        <v>407</v>
      </c>
      <c r="B409" s="19" t="s">
        <v>2892</v>
      </c>
      <c r="C409" s="19" t="s">
        <v>2893</v>
      </c>
      <c r="D409" s="20" t="s">
        <v>446</v>
      </c>
      <c r="E409" s="19" t="s">
        <v>2894</v>
      </c>
      <c r="F409" s="19">
        <v>4999</v>
      </c>
      <c r="G409" s="19">
        <v>4999</v>
      </c>
      <c r="H409" s="19">
        <v>2399.52</v>
      </c>
      <c r="I409" s="19">
        <v>1019.79</v>
      </c>
      <c r="J409" s="19">
        <v>0</v>
      </c>
      <c r="K409" s="19" t="s">
        <v>1744</v>
      </c>
      <c r="L409" s="19">
        <v>3419.31</v>
      </c>
      <c r="M409" s="19">
        <f t="shared" si="59"/>
        <v>3419.31</v>
      </c>
      <c r="N409" s="19">
        <v>33</v>
      </c>
    </row>
    <row r="410" customHeight="1" spans="1:14">
      <c r="A410" s="19">
        <f t="shared" si="62"/>
        <v>408</v>
      </c>
      <c r="B410" s="19" t="s">
        <v>2895</v>
      </c>
      <c r="C410" s="19" t="s">
        <v>2896</v>
      </c>
      <c r="D410" s="20" t="s">
        <v>446</v>
      </c>
      <c r="E410" s="19" t="s">
        <v>2897</v>
      </c>
      <c r="F410" s="19">
        <v>4999</v>
      </c>
      <c r="G410" s="19">
        <v>4999</v>
      </c>
      <c r="H410" s="19">
        <v>1599.68</v>
      </c>
      <c r="I410" s="19">
        <v>679.86</v>
      </c>
      <c r="J410" s="19">
        <v>0</v>
      </c>
      <c r="K410" s="19" t="s">
        <v>2193</v>
      </c>
      <c r="L410" s="19">
        <v>2279.54</v>
      </c>
      <c r="M410" s="19">
        <f t="shared" si="59"/>
        <v>2279.54</v>
      </c>
      <c r="N410" s="19">
        <v>34</v>
      </c>
    </row>
    <row r="411" customHeight="1" spans="1:14">
      <c r="A411" s="19">
        <f t="shared" si="62"/>
        <v>409</v>
      </c>
      <c r="B411" s="19" t="s">
        <v>2898</v>
      </c>
      <c r="C411" s="19" t="s">
        <v>2899</v>
      </c>
      <c r="D411" s="20" t="s">
        <v>446</v>
      </c>
      <c r="E411" s="19" t="s">
        <v>2900</v>
      </c>
      <c r="F411" s="19">
        <v>4999</v>
      </c>
      <c r="G411" s="19">
        <v>4999</v>
      </c>
      <c r="H411" s="19">
        <v>2399.52</v>
      </c>
      <c r="I411" s="19">
        <v>1019.79</v>
      </c>
      <c r="J411" s="19">
        <v>0</v>
      </c>
      <c r="K411" s="19" t="s">
        <v>1744</v>
      </c>
      <c r="L411" s="19">
        <v>3419.31</v>
      </c>
      <c r="M411" s="19">
        <f t="shared" si="59"/>
        <v>3419.31</v>
      </c>
      <c r="N411" s="19">
        <v>33</v>
      </c>
    </row>
    <row r="412" customHeight="1" spans="1:14">
      <c r="A412" s="19">
        <f t="shared" si="62"/>
        <v>410</v>
      </c>
      <c r="B412" s="19" t="s">
        <v>2901</v>
      </c>
      <c r="C412" s="19" t="s">
        <v>2902</v>
      </c>
      <c r="D412" s="20" t="s">
        <v>446</v>
      </c>
      <c r="E412" s="19" t="s">
        <v>2903</v>
      </c>
      <c r="F412" s="19">
        <v>4999</v>
      </c>
      <c r="G412" s="19">
        <v>4999</v>
      </c>
      <c r="H412" s="19">
        <v>799.84</v>
      </c>
      <c r="I412" s="19">
        <v>339.93</v>
      </c>
      <c r="J412" s="19">
        <v>0</v>
      </c>
      <c r="K412" s="19">
        <v>202501</v>
      </c>
      <c r="L412" s="19">
        <v>1139.77</v>
      </c>
      <c r="M412" s="19">
        <f t="shared" si="59"/>
        <v>1139.77</v>
      </c>
      <c r="N412" s="19">
        <v>33</v>
      </c>
    </row>
    <row r="413" customHeight="1" spans="1:14">
      <c r="A413" s="19">
        <f t="shared" si="62"/>
        <v>411</v>
      </c>
      <c r="B413" s="19" t="s">
        <v>2904</v>
      </c>
      <c r="C413" s="19" t="s">
        <v>2905</v>
      </c>
      <c r="D413" s="20" t="s">
        <v>446</v>
      </c>
      <c r="E413" s="19" t="s">
        <v>2906</v>
      </c>
      <c r="F413" s="19">
        <v>4999</v>
      </c>
      <c r="G413" s="19">
        <v>4999</v>
      </c>
      <c r="H413" s="19">
        <v>2399.52</v>
      </c>
      <c r="I413" s="19">
        <v>1019.79</v>
      </c>
      <c r="J413" s="19">
        <v>0</v>
      </c>
      <c r="K413" s="19" t="s">
        <v>1744</v>
      </c>
      <c r="L413" s="19">
        <v>3419.31</v>
      </c>
      <c r="M413" s="19">
        <f t="shared" si="59"/>
        <v>3419.31</v>
      </c>
      <c r="N413" s="19">
        <v>33</v>
      </c>
    </row>
    <row r="414" customHeight="1" spans="1:14">
      <c r="A414" s="19">
        <f t="shared" ref="A414:A423" si="63">ROW()-2</f>
        <v>412</v>
      </c>
      <c r="B414" s="19" t="s">
        <v>2907</v>
      </c>
      <c r="C414" s="19" t="s">
        <v>2908</v>
      </c>
      <c r="D414" s="20" t="s">
        <v>446</v>
      </c>
      <c r="E414" s="19" t="s">
        <v>2909</v>
      </c>
      <c r="F414" s="19">
        <v>4999</v>
      </c>
      <c r="G414" s="19">
        <v>4999</v>
      </c>
      <c r="H414" s="19">
        <v>2399.52</v>
      </c>
      <c r="I414" s="19">
        <v>1019.79</v>
      </c>
      <c r="J414" s="19">
        <v>0</v>
      </c>
      <c r="K414" s="19" t="s">
        <v>1744</v>
      </c>
      <c r="L414" s="19">
        <v>3419.31</v>
      </c>
      <c r="M414" s="19">
        <f t="shared" si="59"/>
        <v>3419.31</v>
      </c>
      <c r="N414" s="19">
        <v>33</v>
      </c>
    </row>
    <row r="415" customHeight="1" spans="1:14">
      <c r="A415" s="19">
        <f t="shared" si="63"/>
        <v>413</v>
      </c>
      <c r="B415" s="19" t="s">
        <v>2910</v>
      </c>
      <c r="C415" s="19" t="s">
        <v>2911</v>
      </c>
      <c r="D415" s="20" t="s">
        <v>446</v>
      </c>
      <c r="E415" s="19" t="s">
        <v>2912</v>
      </c>
      <c r="F415" s="19">
        <v>4999</v>
      </c>
      <c r="G415" s="19">
        <v>4999</v>
      </c>
      <c r="H415" s="19">
        <v>2399.52</v>
      </c>
      <c r="I415" s="19">
        <v>1019.79</v>
      </c>
      <c r="J415" s="19">
        <v>0</v>
      </c>
      <c r="K415" s="19" t="s">
        <v>1744</v>
      </c>
      <c r="L415" s="19">
        <v>3419.31</v>
      </c>
      <c r="M415" s="19">
        <f t="shared" si="59"/>
        <v>3419.31</v>
      </c>
      <c r="N415" s="19">
        <v>33</v>
      </c>
    </row>
    <row r="416" customHeight="1" spans="1:14">
      <c r="A416" s="19">
        <f t="shared" si="63"/>
        <v>414</v>
      </c>
      <c r="B416" s="19" t="s">
        <v>2913</v>
      </c>
      <c r="C416" s="19" t="s">
        <v>2914</v>
      </c>
      <c r="D416" s="20" t="s">
        <v>446</v>
      </c>
      <c r="E416" s="19" t="s">
        <v>1985</v>
      </c>
      <c r="F416" s="19">
        <v>4999</v>
      </c>
      <c r="G416" s="19">
        <v>4999</v>
      </c>
      <c r="H416" s="19">
        <v>799.84</v>
      </c>
      <c r="I416" s="19">
        <v>339.93</v>
      </c>
      <c r="J416" s="19">
        <v>0</v>
      </c>
      <c r="K416" s="19">
        <v>202501</v>
      </c>
      <c r="L416" s="19">
        <v>1139.77</v>
      </c>
      <c r="M416" s="19">
        <f t="shared" si="59"/>
        <v>1139.77</v>
      </c>
      <c r="N416" s="19">
        <v>33</v>
      </c>
    </row>
    <row r="417" customHeight="1" spans="1:14">
      <c r="A417" s="19">
        <f t="shared" si="63"/>
        <v>415</v>
      </c>
      <c r="B417" s="19" t="s">
        <v>2915</v>
      </c>
      <c r="C417" s="19" t="s">
        <v>2916</v>
      </c>
      <c r="D417" s="20" t="s">
        <v>446</v>
      </c>
      <c r="E417" s="19" t="s">
        <v>2917</v>
      </c>
      <c r="F417" s="19">
        <v>4999</v>
      </c>
      <c r="G417" s="19">
        <v>4999</v>
      </c>
      <c r="H417" s="19">
        <v>2399.52</v>
      </c>
      <c r="I417" s="19">
        <v>1019.79</v>
      </c>
      <c r="J417" s="19">
        <v>0</v>
      </c>
      <c r="K417" s="19" t="s">
        <v>1744</v>
      </c>
      <c r="L417" s="19">
        <v>3419.31</v>
      </c>
      <c r="M417" s="19">
        <f t="shared" si="59"/>
        <v>3419.31</v>
      </c>
      <c r="N417" s="19">
        <v>33</v>
      </c>
    </row>
    <row r="418" customHeight="1" spans="1:14">
      <c r="A418" s="19">
        <f t="shared" si="63"/>
        <v>416</v>
      </c>
      <c r="B418" s="19" t="s">
        <v>2918</v>
      </c>
      <c r="C418" s="19" t="s">
        <v>2919</v>
      </c>
      <c r="D418" s="20" t="s">
        <v>446</v>
      </c>
      <c r="E418" s="19" t="s">
        <v>2920</v>
      </c>
      <c r="F418" s="19">
        <v>4999</v>
      </c>
      <c r="G418" s="19">
        <v>4999</v>
      </c>
      <c r="H418" s="19">
        <v>799.84</v>
      </c>
      <c r="I418" s="19">
        <v>339.93</v>
      </c>
      <c r="J418" s="19">
        <v>0</v>
      </c>
      <c r="K418" s="19">
        <v>202501</v>
      </c>
      <c r="L418" s="19">
        <v>1139.77</v>
      </c>
      <c r="M418" s="19">
        <f t="shared" si="59"/>
        <v>1139.77</v>
      </c>
      <c r="N418" s="19">
        <v>33</v>
      </c>
    </row>
    <row r="419" s="13" customFormat="1" customHeight="1" spans="1:14">
      <c r="A419" s="19">
        <f t="shared" si="63"/>
        <v>417</v>
      </c>
      <c r="B419" s="19" t="s">
        <v>2921</v>
      </c>
      <c r="C419" s="19" t="s">
        <v>2922</v>
      </c>
      <c r="D419" s="20" t="s">
        <v>446</v>
      </c>
      <c r="E419" s="19" t="s">
        <v>2923</v>
      </c>
      <c r="F419" s="19">
        <v>4999</v>
      </c>
      <c r="G419" s="19">
        <v>4999</v>
      </c>
      <c r="H419" s="19">
        <v>2399.52</v>
      </c>
      <c r="I419" s="19">
        <v>1019.79</v>
      </c>
      <c r="J419" s="19">
        <v>0</v>
      </c>
      <c r="K419" s="19" t="s">
        <v>1744</v>
      </c>
      <c r="L419" s="19">
        <v>3419.31</v>
      </c>
      <c r="M419" s="19">
        <f t="shared" si="59"/>
        <v>3419.31</v>
      </c>
      <c r="N419" s="19">
        <v>33</v>
      </c>
    </row>
    <row r="420" customHeight="1" spans="1:14">
      <c r="A420" s="19">
        <f t="shared" si="63"/>
        <v>418</v>
      </c>
      <c r="B420" s="19" t="s">
        <v>2924</v>
      </c>
      <c r="C420" s="19" t="s">
        <v>2925</v>
      </c>
      <c r="D420" s="20" t="s">
        <v>446</v>
      </c>
      <c r="E420" s="19" t="s">
        <v>2923</v>
      </c>
      <c r="F420" s="19">
        <v>4999</v>
      </c>
      <c r="G420" s="19">
        <v>4999</v>
      </c>
      <c r="H420" s="19">
        <v>2399.52</v>
      </c>
      <c r="I420" s="19">
        <v>1019.79</v>
      </c>
      <c r="J420" s="19">
        <v>0</v>
      </c>
      <c r="K420" s="19" t="s">
        <v>1744</v>
      </c>
      <c r="L420" s="19">
        <v>3419.31</v>
      </c>
      <c r="M420" s="19">
        <f t="shared" si="59"/>
        <v>3419.31</v>
      </c>
      <c r="N420" s="19">
        <v>33</v>
      </c>
    </row>
    <row r="421" customHeight="1" spans="1:14">
      <c r="A421" s="19">
        <f t="shared" si="63"/>
        <v>419</v>
      </c>
      <c r="B421" s="19" t="s">
        <v>2926</v>
      </c>
      <c r="C421" s="19" t="s">
        <v>2838</v>
      </c>
      <c r="D421" s="20" t="s">
        <v>446</v>
      </c>
      <c r="E421" s="19" t="s">
        <v>2927</v>
      </c>
      <c r="F421" s="19">
        <v>4999</v>
      </c>
      <c r="G421" s="19">
        <v>4999</v>
      </c>
      <c r="H421" s="19">
        <v>2399.52</v>
      </c>
      <c r="I421" s="19">
        <v>1019.79</v>
      </c>
      <c r="J421" s="19">
        <v>0</v>
      </c>
      <c r="K421" s="19" t="s">
        <v>1744</v>
      </c>
      <c r="L421" s="19">
        <v>3419.31</v>
      </c>
      <c r="M421" s="19">
        <f t="shared" si="59"/>
        <v>3419.31</v>
      </c>
      <c r="N421" s="19">
        <v>33</v>
      </c>
    </row>
    <row r="422" customHeight="1" spans="1:14">
      <c r="A422" s="19">
        <f t="shared" si="63"/>
        <v>420</v>
      </c>
      <c r="B422" s="19" t="s">
        <v>2928</v>
      </c>
      <c r="C422" s="19" t="s">
        <v>2929</v>
      </c>
      <c r="D422" s="20" t="s">
        <v>446</v>
      </c>
      <c r="E422" s="19" t="s">
        <v>2930</v>
      </c>
      <c r="F422" s="19">
        <v>4999</v>
      </c>
      <c r="G422" s="19">
        <v>4999</v>
      </c>
      <c r="H422" s="19">
        <v>2399.52</v>
      </c>
      <c r="I422" s="19">
        <v>1019.79</v>
      </c>
      <c r="J422" s="19">
        <v>0</v>
      </c>
      <c r="K422" s="19" t="s">
        <v>1744</v>
      </c>
      <c r="L422" s="19">
        <v>3419.31</v>
      </c>
      <c r="M422" s="19">
        <f t="shared" si="59"/>
        <v>3419.31</v>
      </c>
      <c r="N422" s="19">
        <v>33</v>
      </c>
    </row>
    <row r="423" customHeight="1" spans="1:14">
      <c r="A423" s="19">
        <f t="shared" si="63"/>
        <v>421</v>
      </c>
      <c r="B423" s="19" t="s">
        <v>2931</v>
      </c>
      <c r="C423" s="19" t="s">
        <v>2932</v>
      </c>
      <c r="D423" s="20" t="s">
        <v>446</v>
      </c>
      <c r="E423" s="19" t="s">
        <v>2933</v>
      </c>
      <c r="F423" s="19">
        <v>4999</v>
      </c>
      <c r="G423" s="19">
        <v>4999</v>
      </c>
      <c r="H423" s="19">
        <v>2399.52</v>
      </c>
      <c r="I423" s="19">
        <v>1019.79</v>
      </c>
      <c r="J423" s="19">
        <v>0</v>
      </c>
      <c r="K423" s="19" t="s">
        <v>1744</v>
      </c>
      <c r="L423" s="19">
        <v>3419.31</v>
      </c>
      <c r="M423" s="19">
        <f t="shared" si="59"/>
        <v>3419.31</v>
      </c>
      <c r="N423" s="19">
        <v>33</v>
      </c>
    </row>
    <row r="424" customHeight="1" spans="1:14">
      <c r="A424" s="19">
        <f t="shared" ref="A424:A433" si="64">ROW()-2</f>
        <v>422</v>
      </c>
      <c r="B424" s="19" t="s">
        <v>2934</v>
      </c>
      <c r="C424" s="19" t="s">
        <v>2935</v>
      </c>
      <c r="D424" s="20" t="s">
        <v>446</v>
      </c>
      <c r="E424" s="19" t="s">
        <v>2936</v>
      </c>
      <c r="F424" s="19">
        <v>4999</v>
      </c>
      <c r="G424" s="19">
        <v>4999</v>
      </c>
      <c r="H424" s="19">
        <v>799.84</v>
      </c>
      <c r="I424" s="19">
        <v>339.93</v>
      </c>
      <c r="J424" s="19">
        <v>0</v>
      </c>
      <c r="K424" s="19">
        <v>202501</v>
      </c>
      <c r="L424" s="19">
        <v>1139.77</v>
      </c>
      <c r="M424" s="19">
        <f t="shared" si="59"/>
        <v>1139.77</v>
      </c>
      <c r="N424" s="19">
        <v>33</v>
      </c>
    </row>
    <row r="425" customHeight="1" spans="1:14">
      <c r="A425" s="19">
        <f t="shared" si="64"/>
        <v>423</v>
      </c>
      <c r="B425" s="19" t="s">
        <v>2937</v>
      </c>
      <c r="C425" s="19" t="s">
        <v>2938</v>
      </c>
      <c r="D425" s="20" t="s">
        <v>446</v>
      </c>
      <c r="E425" s="19" t="s">
        <v>2939</v>
      </c>
      <c r="F425" s="19">
        <v>4999</v>
      </c>
      <c r="G425" s="19">
        <v>4999</v>
      </c>
      <c r="H425" s="19">
        <v>2399.52</v>
      </c>
      <c r="I425" s="19">
        <v>1019.79</v>
      </c>
      <c r="J425" s="19">
        <v>0</v>
      </c>
      <c r="K425" s="19" t="s">
        <v>1744</v>
      </c>
      <c r="L425" s="19">
        <v>3419.31</v>
      </c>
      <c r="M425" s="19">
        <f t="shared" si="59"/>
        <v>3419.31</v>
      </c>
      <c r="N425" s="19">
        <v>33</v>
      </c>
    </row>
    <row r="426" customHeight="1" spans="1:14">
      <c r="A426" s="19">
        <f t="shared" si="64"/>
        <v>424</v>
      </c>
      <c r="B426" s="19" t="s">
        <v>2940</v>
      </c>
      <c r="C426" s="19" t="s">
        <v>2941</v>
      </c>
      <c r="D426" s="20" t="s">
        <v>446</v>
      </c>
      <c r="E426" s="19" t="s">
        <v>2942</v>
      </c>
      <c r="F426" s="19">
        <v>4999</v>
      </c>
      <c r="G426" s="19">
        <v>4999</v>
      </c>
      <c r="H426" s="19">
        <v>2399.52</v>
      </c>
      <c r="I426" s="19">
        <v>1019.79</v>
      </c>
      <c r="J426" s="19">
        <v>0</v>
      </c>
      <c r="K426" s="19" t="s">
        <v>1744</v>
      </c>
      <c r="L426" s="19">
        <v>3419.31</v>
      </c>
      <c r="M426" s="19">
        <f t="shared" si="59"/>
        <v>3419.31</v>
      </c>
      <c r="N426" s="19">
        <v>33</v>
      </c>
    </row>
    <row r="427" customHeight="1" spans="1:14">
      <c r="A427" s="19">
        <f t="shared" si="64"/>
        <v>425</v>
      </c>
      <c r="B427" s="19" t="s">
        <v>2943</v>
      </c>
      <c r="C427" s="19" t="s">
        <v>2944</v>
      </c>
      <c r="D427" s="20" t="s">
        <v>446</v>
      </c>
      <c r="E427" s="19" t="s">
        <v>2945</v>
      </c>
      <c r="F427" s="19">
        <v>4999</v>
      </c>
      <c r="G427" s="19">
        <v>4999</v>
      </c>
      <c r="H427" s="19">
        <v>2399.52</v>
      </c>
      <c r="I427" s="19">
        <v>1019.79</v>
      </c>
      <c r="J427" s="19">
        <v>0</v>
      </c>
      <c r="K427" s="19" t="s">
        <v>1744</v>
      </c>
      <c r="L427" s="19">
        <v>3419.31</v>
      </c>
      <c r="M427" s="19">
        <f t="shared" si="59"/>
        <v>3419.31</v>
      </c>
      <c r="N427" s="19">
        <v>33</v>
      </c>
    </row>
    <row r="428" customHeight="1" spans="1:14">
      <c r="A428" s="19">
        <f t="shared" si="64"/>
        <v>426</v>
      </c>
      <c r="B428" s="19" t="s">
        <v>2946</v>
      </c>
      <c r="C428" s="19" t="s">
        <v>2947</v>
      </c>
      <c r="D428" s="20" t="s">
        <v>446</v>
      </c>
      <c r="E428" s="19" t="s">
        <v>2948</v>
      </c>
      <c r="F428" s="19">
        <v>4999</v>
      </c>
      <c r="G428" s="19">
        <v>4999</v>
      </c>
      <c r="H428" s="19">
        <v>2399.52</v>
      </c>
      <c r="I428" s="19">
        <v>1019.79</v>
      </c>
      <c r="J428" s="19">
        <v>0</v>
      </c>
      <c r="K428" s="19" t="s">
        <v>1744</v>
      </c>
      <c r="L428" s="19">
        <v>3419.31</v>
      </c>
      <c r="M428" s="19">
        <f t="shared" si="59"/>
        <v>3419.31</v>
      </c>
      <c r="N428" s="19">
        <v>33</v>
      </c>
    </row>
    <row r="429" customHeight="1" spans="1:14">
      <c r="A429" s="19">
        <f t="shared" si="64"/>
        <v>427</v>
      </c>
      <c r="B429" s="19" t="s">
        <v>2949</v>
      </c>
      <c r="C429" s="19" t="s">
        <v>2950</v>
      </c>
      <c r="D429" s="20" t="s">
        <v>446</v>
      </c>
      <c r="E429" s="19" t="s">
        <v>1828</v>
      </c>
      <c r="F429" s="19">
        <v>4999</v>
      </c>
      <c r="G429" s="19">
        <v>4999</v>
      </c>
      <c r="H429" s="19">
        <v>1599.68</v>
      </c>
      <c r="I429" s="19">
        <v>679.86</v>
      </c>
      <c r="J429" s="19">
        <v>0</v>
      </c>
      <c r="K429" s="19" t="s">
        <v>2193</v>
      </c>
      <c r="L429" s="19">
        <v>2279.54</v>
      </c>
      <c r="M429" s="19">
        <f t="shared" si="59"/>
        <v>2279.54</v>
      </c>
      <c r="N429" s="19">
        <v>34</v>
      </c>
    </row>
    <row r="430" customHeight="1" spans="1:14">
      <c r="A430" s="19">
        <f t="shared" si="64"/>
        <v>428</v>
      </c>
      <c r="B430" s="19" t="s">
        <v>2951</v>
      </c>
      <c r="C430" s="19" t="s">
        <v>2952</v>
      </c>
      <c r="D430" s="20" t="s">
        <v>446</v>
      </c>
      <c r="E430" s="19" t="s">
        <v>1828</v>
      </c>
      <c r="F430" s="19">
        <v>4999</v>
      </c>
      <c r="G430" s="19">
        <v>4999</v>
      </c>
      <c r="H430" s="19">
        <v>2399.52</v>
      </c>
      <c r="I430" s="19">
        <v>1019.79</v>
      </c>
      <c r="J430" s="19">
        <v>0</v>
      </c>
      <c r="K430" s="19" t="s">
        <v>1744</v>
      </c>
      <c r="L430" s="19">
        <v>3419.31</v>
      </c>
      <c r="M430" s="19">
        <f t="shared" si="59"/>
        <v>3419.31</v>
      </c>
      <c r="N430" s="19">
        <v>33</v>
      </c>
    </row>
    <row r="431" customHeight="1" spans="1:14">
      <c r="A431" s="19">
        <f t="shared" si="64"/>
        <v>429</v>
      </c>
      <c r="B431" s="19" t="s">
        <v>2953</v>
      </c>
      <c r="C431" s="19" t="s">
        <v>2954</v>
      </c>
      <c r="D431" s="20" t="s">
        <v>446</v>
      </c>
      <c r="E431" s="19" t="s">
        <v>1801</v>
      </c>
      <c r="F431" s="19">
        <v>4999</v>
      </c>
      <c r="G431" s="19">
        <v>4999</v>
      </c>
      <c r="H431" s="19">
        <v>2399.52</v>
      </c>
      <c r="I431" s="19">
        <v>1019.79</v>
      </c>
      <c r="J431" s="19">
        <v>0</v>
      </c>
      <c r="K431" s="19" t="s">
        <v>1744</v>
      </c>
      <c r="L431" s="19">
        <v>3419.31</v>
      </c>
      <c r="M431" s="19">
        <f t="shared" si="59"/>
        <v>3419.31</v>
      </c>
      <c r="N431" s="19">
        <v>33</v>
      </c>
    </row>
    <row r="432" customHeight="1" spans="1:14">
      <c r="A432" s="19">
        <f t="shared" si="64"/>
        <v>430</v>
      </c>
      <c r="B432" s="19" t="s">
        <v>2955</v>
      </c>
      <c r="C432" s="19" t="s">
        <v>2956</v>
      </c>
      <c r="D432" s="20" t="s">
        <v>446</v>
      </c>
      <c r="E432" s="19" t="s">
        <v>2957</v>
      </c>
      <c r="F432" s="19">
        <v>4999</v>
      </c>
      <c r="G432" s="19">
        <v>4999</v>
      </c>
      <c r="H432" s="19">
        <v>2399.52</v>
      </c>
      <c r="I432" s="19">
        <v>1019.79</v>
      </c>
      <c r="J432" s="19">
        <v>0</v>
      </c>
      <c r="K432" s="19" t="s">
        <v>1744</v>
      </c>
      <c r="L432" s="19">
        <v>3419.31</v>
      </c>
      <c r="M432" s="19">
        <f t="shared" si="59"/>
        <v>3419.31</v>
      </c>
      <c r="N432" s="19">
        <v>33</v>
      </c>
    </row>
    <row r="433" customHeight="1" spans="1:14">
      <c r="A433" s="19">
        <f t="shared" si="64"/>
        <v>431</v>
      </c>
      <c r="B433" s="19" t="s">
        <v>2958</v>
      </c>
      <c r="C433" s="19" t="s">
        <v>2959</v>
      </c>
      <c r="D433" s="20" t="s">
        <v>446</v>
      </c>
      <c r="E433" s="19" t="s">
        <v>2715</v>
      </c>
      <c r="F433" s="19">
        <v>4999</v>
      </c>
      <c r="G433" s="19">
        <v>4999</v>
      </c>
      <c r="H433" s="19">
        <v>1599.68</v>
      </c>
      <c r="I433" s="19">
        <v>679.86</v>
      </c>
      <c r="J433" s="19">
        <v>0</v>
      </c>
      <c r="K433" s="19" t="s">
        <v>2193</v>
      </c>
      <c r="L433" s="19">
        <v>2279.54</v>
      </c>
      <c r="M433" s="19">
        <f t="shared" si="59"/>
        <v>2279.54</v>
      </c>
      <c r="N433" s="19">
        <v>34</v>
      </c>
    </row>
    <row r="434" customHeight="1" spans="1:14">
      <c r="A434" s="19">
        <f t="shared" ref="A434:A443" si="65">ROW()-2</f>
        <v>432</v>
      </c>
      <c r="B434" s="19" t="s">
        <v>2960</v>
      </c>
      <c r="C434" s="19" t="s">
        <v>2961</v>
      </c>
      <c r="D434" s="20" t="s">
        <v>446</v>
      </c>
      <c r="E434" s="19" t="s">
        <v>2962</v>
      </c>
      <c r="F434" s="19">
        <v>4999</v>
      </c>
      <c r="G434" s="19">
        <v>4999</v>
      </c>
      <c r="H434" s="19">
        <v>1599.68</v>
      </c>
      <c r="I434" s="19">
        <v>679.86</v>
      </c>
      <c r="J434" s="19">
        <v>0</v>
      </c>
      <c r="K434" s="19" t="s">
        <v>2193</v>
      </c>
      <c r="L434" s="19">
        <v>2279.54</v>
      </c>
      <c r="M434" s="19">
        <f t="shared" si="59"/>
        <v>2279.54</v>
      </c>
      <c r="N434" s="19">
        <v>34</v>
      </c>
    </row>
    <row r="435" customHeight="1" spans="1:14">
      <c r="A435" s="19">
        <f t="shared" si="65"/>
        <v>433</v>
      </c>
      <c r="B435" s="19" t="s">
        <v>2963</v>
      </c>
      <c r="C435" s="19" t="s">
        <v>2964</v>
      </c>
      <c r="D435" s="20" t="s">
        <v>446</v>
      </c>
      <c r="E435" s="19" t="s">
        <v>2120</v>
      </c>
      <c r="F435" s="19">
        <v>4999</v>
      </c>
      <c r="G435" s="19">
        <v>4999</v>
      </c>
      <c r="H435" s="19">
        <v>2399.52</v>
      </c>
      <c r="I435" s="19">
        <v>1019.79</v>
      </c>
      <c r="J435" s="19">
        <v>0</v>
      </c>
      <c r="K435" s="19" t="s">
        <v>1744</v>
      </c>
      <c r="L435" s="19">
        <v>3419.31</v>
      </c>
      <c r="M435" s="19">
        <f t="shared" si="59"/>
        <v>3419.31</v>
      </c>
      <c r="N435" s="19">
        <v>33</v>
      </c>
    </row>
    <row r="436" customHeight="1" spans="1:14">
      <c r="A436" s="19">
        <f t="shared" si="65"/>
        <v>434</v>
      </c>
      <c r="B436" s="19" t="s">
        <v>2965</v>
      </c>
      <c r="C436" s="19" t="s">
        <v>2966</v>
      </c>
      <c r="D436" s="20" t="s">
        <v>446</v>
      </c>
      <c r="E436" s="19" t="s">
        <v>2967</v>
      </c>
      <c r="F436" s="19">
        <v>4999</v>
      </c>
      <c r="G436" s="19">
        <v>4999</v>
      </c>
      <c r="H436" s="19">
        <v>2399.52</v>
      </c>
      <c r="I436" s="19">
        <v>1019.79</v>
      </c>
      <c r="J436" s="19">
        <v>0</v>
      </c>
      <c r="K436" s="19" t="s">
        <v>1744</v>
      </c>
      <c r="L436" s="19">
        <v>3419.31</v>
      </c>
      <c r="M436" s="19">
        <f t="shared" si="59"/>
        <v>3419.31</v>
      </c>
      <c r="N436" s="19">
        <v>28</v>
      </c>
    </row>
    <row r="437" customHeight="1" spans="1:14">
      <c r="A437" s="19">
        <f t="shared" si="65"/>
        <v>435</v>
      </c>
      <c r="B437" s="19" t="s">
        <v>2968</v>
      </c>
      <c r="C437" s="19" t="s">
        <v>2969</v>
      </c>
      <c r="D437" s="20" t="s">
        <v>446</v>
      </c>
      <c r="E437" s="19" t="s">
        <v>2970</v>
      </c>
      <c r="F437" s="19">
        <v>4999</v>
      </c>
      <c r="G437" s="19">
        <v>4999</v>
      </c>
      <c r="H437" s="19">
        <v>799.84</v>
      </c>
      <c r="I437" s="19">
        <v>339.93</v>
      </c>
      <c r="J437" s="19">
        <v>0</v>
      </c>
      <c r="K437" s="19">
        <v>202501</v>
      </c>
      <c r="L437" s="19">
        <v>1139.77</v>
      </c>
      <c r="M437" s="19">
        <f t="shared" si="59"/>
        <v>1139.77</v>
      </c>
      <c r="N437" s="19">
        <v>23</v>
      </c>
    </row>
    <row r="438" customHeight="1" spans="1:14">
      <c r="A438" s="19">
        <f t="shared" si="65"/>
        <v>436</v>
      </c>
      <c r="B438" s="19" t="s">
        <v>2971</v>
      </c>
      <c r="C438" s="19" t="s">
        <v>2972</v>
      </c>
      <c r="D438" s="20" t="s">
        <v>446</v>
      </c>
      <c r="E438" s="19" t="s">
        <v>2973</v>
      </c>
      <c r="F438" s="19">
        <v>4999</v>
      </c>
      <c r="G438" s="19">
        <v>4999</v>
      </c>
      <c r="H438" s="19">
        <v>799.84</v>
      </c>
      <c r="I438" s="19">
        <v>339.93</v>
      </c>
      <c r="J438" s="19">
        <v>0</v>
      </c>
      <c r="K438" s="19">
        <v>202501</v>
      </c>
      <c r="L438" s="19">
        <v>1139.77</v>
      </c>
      <c r="M438" s="19">
        <f t="shared" si="59"/>
        <v>1139.77</v>
      </c>
      <c r="N438" s="19">
        <v>23</v>
      </c>
    </row>
    <row r="439" customHeight="1" spans="1:14">
      <c r="A439" s="19">
        <f t="shared" si="65"/>
        <v>437</v>
      </c>
      <c r="B439" s="19" t="s">
        <v>2974</v>
      </c>
      <c r="C439" s="19" t="s">
        <v>2975</v>
      </c>
      <c r="D439" s="20" t="s">
        <v>446</v>
      </c>
      <c r="E439" s="19" t="s">
        <v>2976</v>
      </c>
      <c r="F439" s="19">
        <v>4999</v>
      </c>
      <c r="G439" s="19">
        <v>4999</v>
      </c>
      <c r="H439" s="19">
        <v>799.84</v>
      </c>
      <c r="I439" s="19">
        <v>339.93</v>
      </c>
      <c r="J439" s="19">
        <v>0</v>
      </c>
      <c r="K439" s="19">
        <v>202501</v>
      </c>
      <c r="L439" s="19">
        <v>1139.77</v>
      </c>
      <c r="M439" s="19">
        <f t="shared" si="59"/>
        <v>1139.77</v>
      </c>
      <c r="N439" s="19">
        <v>21</v>
      </c>
    </row>
    <row r="440" customHeight="1" spans="1:14">
      <c r="A440" s="19">
        <f t="shared" si="65"/>
        <v>438</v>
      </c>
      <c r="B440" s="19" t="s">
        <v>2977</v>
      </c>
      <c r="C440" s="19" t="s">
        <v>2978</v>
      </c>
      <c r="D440" s="20" t="s">
        <v>446</v>
      </c>
      <c r="E440" s="19" t="s">
        <v>2979</v>
      </c>
      <c r="F440" s="19">
        <v>4999</v>
      </c>
      <c r="G440" s="19">
        <v>4999</v>
      </c>
      <c r="H440" s="19">
        <v>2399.52</v>
      </c>
      <c r="I440" s="19">
        <v>1019.79</v>
      </c>
      <c r="J440" s="19">
        <v>0</v>
      </c>
      <c r="K440" s="19" t="s">
        <v>1744</v>
      </c>
      <c r="L440" s="19">
        <v>3419.31</v>
      </c>
      <c r="M440" s="19">
        <f t="shared" si="59"/>
        <v>3419.31</v>
      </c>
      <c r="N440" s="19">
        <v>23</v>
      </c>
    </row>
    <row r="441" customHeight="1" spans="1:14">
      <c r="A441" s="19">
        <f t="shared" si="65"/>
        <v>439</v>
      </c>
      <c r="B441" s="19" t="s">
        <v>2980</v>
      </c>
      <c r="C441" s="19" t="s">
        <v>2981</v>
      </c>
      <c r="D441" s="20" t="s">
        <v>446</v>
      </c>
      <c r="E441" s="19" t="s">
        <v>2982</v>
      </c>
      <c r="F441" s="19">
        <v>4999</v>
      </c>
      <c r="G441" s="19">
        <v>4999</v>
      </c>
      <c r="H441" s="19">
        <v>2399.52</v>
      </c>
      <c r="I441" s="19">
        <v>1019.79</v>
      </c>
      <c r="J441" s="19">
        <v>0</v>
      </c>
      <c r="K441" s="19" t="s">
        <v>1744</v>
      </c>
      <c r="L441" s="19">
        <v>3419.31</v>
      </c>
      <c r="M441" s="19">
        <f t="shared" si="59"/>
        <v>3419.31</v>
      </c>
      <c r="N441" s="19">
        <v>18</v>
      </c>
    </row>
    <row r="442" customHeight="1" spans="1:14">
      <c r="A442" s="19">
        <f t="shared" si="65"/>
        <v>440</v>
      </c>
      <c r="B442" s="19" t="s">
        <v>2983</v>
      </c>
      <c r="C442" s="19" t="s">
        <v>2984</v>
      </c>
      <c r="D442" s="20" t="s">
        <v>446</v>
      </c>
      <c r="E442" s="19" t="s">
        <v>2398</v>
      </c>
      <c r="F442" s="19">
        <v>4999</v>
      </c>
      <c r="G442" s="19">
        <v>4999</v>
      </c>
      <c r="H442" s="19">
        <v>2399.52</v>
      </c>
      <c r="I442" s="19">
        <v>1019.79</v>
      </c>
      <c r="J442" s="19">
        <v>0</v>
      </c>
      <c r="K442" s="19" t="s">
        <v>1744</v>
      </c>
      <c r="L442" s="19">
        <v>3419.31</v>
      </c>
      <c r="M442" s="19">
        <f t="shared" si="59"/>
        <v>3419.31</v>
      </c>
      <c r="N442" s="19">
        <v>18</v>
      </c>
    </row>
    <row r="443" customHeight="1" spans="1:14">
      <c r="A443" s="19">
        <f t="shared" si="65"/>
        <v>441</v>
      </c>
      <c r="B443" s="19" t="s">
        <v>2985</v>
      </c>
      <c r="C443" s="19" t="s">
        <v>2986</v>
      </c>
      <c r="D443" s="20" t="s">
        <v>446</v>
      </c>
      <c r="E443" s="19" t="s">
        <v>2987</v>
      </c>
      <c r="F443" s="19">
        <v>4999</v>
      </c>
      <c r="G443" s="19">
        <v>4999</v>
      </c>
      <c r="H443" s="19">
        <v>2399.52</v>
      </c>
      <c r="I443" s="19">
        <v>1019.79</v>
      </c>
      <c r="J443" s="19">
        <v>0</v>
      </c>
      <c r="K443" s="19" t="s">
        <v>1744</v>
      </c>
      <c r="L443" s="19">
        <v>3419.31</v>
      </c>
      <c r="M443" s="19">
        <f t="shared" si="59"/>
        <v>3419.31</v>
      </c>
      <c r="N443" s="19">
        <v>18</v>
      </c>
    </row>
    <row r="444" customHeight="1" spans="1:14">
      <c r="A444" s="19">
        <f t="shared" ref="A444:A453" si="66">ROW()-2</f>
        <v>442</v>
      </c>
      <c r="B444" s="19" t="s">
        <v>2988</v>
      </c>
      <c r="C444" s="19" t="s">
        <v>2989</v>
      </c>
      <c r="D444" s="20" t="s">
        <v>446</v>
      </c>
      <c r="E444" s="19" t="s">
        <v>2990</v>
      </c>
      <c r="F444" s="19">
        <v>4999</v>
      </c>
      <c r="G444" s="19">
        <v>4999</v>
      </c>
      <c r="H444" s="19">
        <v>2399.52</v>
      </c>
      <c r="I444" s="19">
        <v>1019.79</v>
      </c>
      <c r="J444" s="19">
        <v>0</v>
      </c>
      <c r="K444" s="19" t="s">
        <v>1744</v>
      </c>
      <c r="L444" s="19">
        <v>3419.31</v>
      </c>
      <c r="M444" s="19">
        <f t="shared" si="59"/>
        <v>3419.31</v>
      </c>
      <c r="N444" s="19">
        <v>24</v>
      </c>
    </row>
    <row r="445" customHeight="1" spans="1:14">
      <c r="A445" s="19">
        <f t="shared" si="66"/>
        <v>443</v>
      </c>
      <c r="B445" s="19" t="s">
        <v>2991</v>
      </c>
      <c r="C445" s="19" t="s">
        <v>2992</v>
      </c>
      <c r="D445" s="20" t="s">
        <v>446</v>
      </c>
      <c r="E445" s="19" t="s">
        <v>2112</v>
      </c>
      <c r="F445" s="19">
        <v>4999</v>
      </c>
      <c r="G445" s="19">
        <v>4999</v>
      </c>
      <c r="H445" s="19">
        <v>2399.52</v>
      </c>
      <c r="I445" s="19">
        <v>1019.79</v>
      </c>
      <c r="J445" s="19">
        <v>0</v>
      </c>
      <c r="K445" s="19" t="s">
        <v>1744</v>
      </c>
      <c r="L445" s="19">
        <v>3419.31</v>
      </c>
      <c r="M445" s="19">
        <f t="shared" si="59"/>
        <v>3419.31</v>
      </c>
      <c r="N445" s="19">
        <v>17</v>
      </c>
    </row>
    <row r="446" customHeight="1" spans="1:14">
      <c r="A446" s="19">
        <f t="shared" si="66"/>
        <v>444</v>
      </c>
      <c r="B446" s="19" t="s">
        <v>2993</v>
      </c>
      <c r="C446" s="19" t="s">
        <v>2838</v>
      </c>
      <c r="D446" s="20" t="s">
        <v>446</v>
      </c>
      <c r="E446" s="19" t="s">
        <v>2994</v>
      </c>
      <c r="F446" s="19">
        <v>4999</v>
      </c>
      <c r="G446" s="19">
        <v>4999</v>
      </c>
      <c r="H446" s="19">
        <v>799.84</v>
      </c>
      <c r="I446" s="19">
        <v>339.93</v>
      </c>
      <c r="J446" s="19">
        <v>0</v>
      </c>
      <c r="K446" s="19">
        <v>202501</v>
      </c>
      <c r="L446" s="19">
        <v>1139.77</v>
      </c>
      <c r="M446" s="19">
        <f t="shared" si="59"/>
        <v>1139.77</v>
      </c>
      <c r="N446" s="19">
        <v>16</v>
      </c>
    </row>
    <row r="447" customHeight="1" spans="1:14">
      <c r="A447" s="19">
        <f t="shared" si="66"/>
        <v>445</v>
      </c>
      <c r="B447" s="19" t="s">
        <v>2995</v>
      </c>
      <c r="C447" s="19" t="s">
        <v>2996</v>
      </c>
      <c r="D447" s="20" t="s">
        <v>446</v>
      </c>
      <c r="E447" s="19" t="s">
        <v>2997</v>
      </c>
      <c r="F447" s="19">
        <v>4999</v>
      </c>
      <c r="G447" s="19">
        <v>4999</v>
      </c>
      <c r="H447" s="19">
        <v>799.84</v>
      </c>
      <c r="I447" s="19">
        <v>339.93</v>
      </c>
      <c r="J447" s="19">
        <v>0</v>
      </c>
      <c r="K447" s="19">
        <v>202501</v>
      </c>
      <c r="L447" s="19">
        <v>1139.77</v>
      </c>
      <c r="M447" s="19">
        <f t="shared" si="59"/>
        <v>1139.77</v>
      </c>
      <c r="N447" s="19">
        <v>16</v>
      </c>
    </row>
    <row r="448" customHeight="1" spans="1:14">
      <c r="A448" s="19">
        <f t="shared" si="66"/>
        <v>446</v>
      </c>
      <c r="B448" s="19" t="s">
        <v>2998</v>
      </c>
      <c r="C448" s="19" t="s">
        <v>2999</v>
      </c>
      <c r="D448" s="20" t="s">
        <v>446</v>
      </c>
      <c r="E448" s="19" t="s">
        <v>1969</v>
      </c>
      <c r="F448" s="19">
        <v>4999</v>
      </c>
      <c r="G448" s="19">
        <v>4999</v>
      </c>
      <c r="H448" s="19">
        <v>799.84</v>
      </c>
      <c r="I448" s="19">
        <v>339.93</v>
      </c>
      <c r="J448" s="19">
        <v>0</v>
      </c>
      <c r="K448" s="19">
        <v>202501</v>
      </c>
      <c r="L448" s="19">
        <v>1139.77</v>
      </c>
      <c r="M448" s="19">
        <f t="shared" si="59"/>
        <v>1139.77</v>
      </c>
      <c r="N448" s="19">
        <v>16</v>
      </c>
    </row>
    <row r="449" customHeight="1" spans="1:14">
      <c r="A449" s="19">
        <f t="shared" si="66"/>
        <v>447</v>
      </c>
      <c r="B449" s="19" t="s">
        <v>3000</v>
      </c>
      <c r="C449" s="19" t="s">
        <v>3001</v>
      </c>
      <c r="D449" s="20" t="s">
        <v>446</v>
      </c>
      <c r="E449" s="19" t="s">
        <v>3002</v>
      </c>
      <c r="F449" s="19">
        <v>4999</v>
      </c>
      <c r="G449" s="19">
        <v>4999</v>
      </c>
      <c r="H449" s="19">
        <v>2399.52</v>
      </c>
      <c r="I449" s="19">
        <v>1019.79</v>
      </c>
      <c r="J449" s="19">
        <v>0</v>
      </c>
      <c r="K449" s="19" t="s">
        <v>1744</v>
      </c>
      <c r="L449" s="19">
        <v>3419.31</v>
      </c>
      <c r="M449" s="19">
        <f t="shared" si="59"/>
        <v>3419.31</v>
      </c>
      <c r="N449" s="19">
        <v>16</v>
      </c>
    </row>
    <row r="450" customHeight="1" spans="1:14">
      <c r="A450" s="19">
        <f t="shared" si="66"/>
        <v>448</v>
      </c>
      <c r="B450" s="19" t="s">
        <v>3003</v>
      </c>
      <c r="C450" s="19" t="s">
        <v>3004</v>
      </c>
      <c r="D450" s="20" t="s">
        <v>446</v>
      </c>
      <c r="E450" s="19" t="s">
        <v>3005</v>
      </c>
      <c r="F450" s="19">
        <v>4999</v>
      </c>
      <c r="G450" s="19">
        <v>4999</v>
      </c>
      <c r="H450" s="19">
        <v>2399.52</v>
      </c>
      <c r="I450" s="19">
        <v>1019.79</v>
      </c>
      <c r="J450" s="19">
        <v>0</v>
      </c>
      <c r="K450" s="19" t="s">
        <v>1744</v>
      </c>
      <c r="L450" s="19">
        <v>3419.31</v>
      </c>
      <c r="M450" s="19">
        <f t="shared" si="59"/>
        <v>3419.31</v>
      </c>
      <c r="N450" s="19">
        <v>15</v>
      </c>
    </row>
    <row r="451" customHeight="1" spans="1:14">
      <c r="A451" s="19">
        <f t="shared" si="66"/>
        <v>449</v>
      </c>
      <c r="B451" s="19" t="s">
        <v>3006</v>
      </c>
      <c r="C451" s="19" t="s">
        <v>3007</v>
      </c>
      <c r="D451" s="20" t="s">
        <v>446</v>
      </c>
      <c r="E451" s="19" t="s">
        <v>3008</v>
      </c>
      <c r="F451" s="19">
        <v>4999</v>
      </c>
      <c r="G451" s="19">
        <v>4999</v>
      </c>
      <c r="H451" s="19">
        <v>799.84</v>
      </c>
      <c r="I451" s="19">
        <v>339.93</v>
      </c>
      <c r="J451" s="19">
        <v>0</v>
      </c>
      <c r="K451" s="19">
        <v>202501</v>
      </c>
      <c r="L451" s="19">
        <v>1139.77</v>
      </c>
      <c r="M451" s="19">
        <f t="shared" si="59"/>
        <v>1139.77</v>
      </c>
      <c r="N451" s="19">
        <v>15</v>
      </c>
    </row>
    <row r="452" customHeight="1" spans="1:14">
      <c r="A452" s="19">
        <f t="shared" si="66"/>
        <v>450</v>
      </c>
      <c r="B452" s="19" t="s">
        <v>3009</v>
      </c>
      <c r="C452" s="19" t="s">
        <v>2580</v>
      </c>
      <c r="D452" s="20" t="s">
        <v>446</v>
      </c>
      <c r="E452" s="19" t="s">
        <v>3010</v>
      </c>
      <c r="F452" s="19">
        <v>4999</v>
      </c>
      <c r="G452" s="19">
        <v>4999</v>
      </c>
      <c r="H452" s="19">
        <v>2399.52</v>
      </c>
      <c r="I452" s="19">
        <v>1019.79</v>
      </c>
      <c r="J452" s="19">
        <v>0</v>
      </c>
      <c r="K452" s="19" t="s">
        <v>1744</v>
      </c>
      <c r="L452" s="19">
        <v>3419.31</v>
      </c>
      <c r="M452" s="19">
        <f t="shared" ref="M452:M515" si="67">L452</f>
        <v>3419.31</v>
      </c>
      <c r="N452" s="19">
        <v>14</v>
      </c>
    </row>
    <row r="453" customHeight="1" spans="1:14">
      <c r="A453" s="19">
        <f t="shared" si="66"/>
        <v>451</v>
      </c>
      <c r="B453" s="19" t="s">
        <v>3011</v>
      </c>
      <c r="C453" s="19" t="s">
        <v>3012</v>
      </c>
      <c r="D453" s="20" t="s">
        <v>446</v>
      </c>
      <c r="E453" s="19" t="s">
        <v>1760</v>
      </c>
      <c r="F453" s="19">
        <v>4999</v>
      </c>
      <c r="G453" s="19">
        <v>4999</v>
      </c>
      <c r="H453" s="19">
        <v>799.84</v>
      </c>
      <c r="I453" s="19">
        <v>339.93</v>
      </c>
      <c r="J453" s="19">
        <v>0</v>
      </c>
      <c r="K453" s="19">
        <v>202501</v>
      </c>
      <c r="L453" s="19">
        <v>1139.77</v>
      </c>
      <c r="M453" s="19">
        <f t="shared" si="67"/>
        <v>1139.77</v>
      </c>
      <c r="N453" s="19">
        <v>14</v>
      </c>
    </row>
    <row r="454" customHeight="1" spans="1:14">
      <c r="A454" s="19">
        <f t="shared" ref="A454:A463" si="68">ROW()-2</f>
        <v>452</v>
      </c>
      <c r="B454" s="19" t="s">
        <v>3013</v>
      </c>
      <c r="C454" s="19" t="s">
        <v>3014</v>
      </c>
      <c r="D454" s="20" t="s">
        <v>446</v>
      </c>
      <c r="E454" s="19" t="s">
        <v>3015</v>
      </c>
      <c r="F454" s="19">
        <v>4999</v>
      </c>
      <c r="G454" s="19">
        <v>4999</v>
      </c>
      <c r="H454" s="19">
        <v>799.84</v>
      </c>
      <c r="I454" s="19">
        <v>339.93</v>
      </c>
      <c r="J454" s="19">
        <v>0</v>
      </c>
      <c r="K454" s="19">
        <v>202501</v>
      </c>
      <c r="L454" s="19">
        <v>1139.77</v>
      </c>
      <c r="M454" s="19">
        <f t="shared" si="67"/>
        <v>1139.77</v>
      </c>
      <c r="N454" s="19">
        <v>14</v>
      </c>
    </row>
    <row r="455" customHeight="1" spans="1:14">
      <c r="A455" s="19">
        <f t="shared" si="68"/>
        <v>453</v>
      </c>
      <c r="B455" s="19" t="s">
        <v>3016</v>
      </c>
      <c r="C455" s="19" t="s">
        <v>3017</v>
      </c>
      <c r="D455" s="20" t="s">
        <v>446</v>
      </c>
      <c r="E455" s="19" t="s">
        <v>3018</v>
      </c>
      <c r="F455" s="19">
        <v>4999</v>
      </c>
      <c r="G455" s="19">
        <v>4999</v>
      </c>
      <c r="H455" s="19">
        <v>799.84</v>
      </c>
      <c r="I455" s="19">
        <v>339.93</v>
      </c>
      <c r="J455" s="19">
        <v>0</v>
      </c>
      <c r="K455" s="19">
        <v>202501</v>
      </c>
      <c r="L455" s="19">
        <v>1139.77</v>
      </c>
      <c r="M455" s="19">
        <f t="shared" si="67"/>
        <v>1139.77</v>
      </c>
      <c r="N455" s="19">
        <v>14</v>
      </c>
    </row>
    <row r="456" customHeight="1" spans="1:14">
      <c r="A456" s="19">
        <f t="shared" si="68"/>
        <v>454</v>
      </c>
      <c r="B456" s="19" t="s">
        <v>3019</v>
      </c>
      <c r="C456" s="19" t="s">
        <v>3020</v>
      </c>
      <c r="D456" s="20" t="s">
        <v>446</v>
      </c>
      <c r="E456" s="19" t="s">
        <v>2581</v>
      </c>
      <c r="F456" s="19">
        <v>4999</v>
      </c>
      <c r="G456" s="19">
        <v>4999</v>
      </c>
      <c r="H456" s="19">
        <v>799.84</v>
      </c>
      <c r="I456" s="19">
        <v>339.93</v>
      </c>
      <c r="J456" s="19">
        <v>0</v>
      </c>
      <c r="K456" s="19">
        <v>202501</v>
      </c>
      <c r="L456" s="19">
        <v>1139.77</v>
      </c>
      <c r="M456" s="19">
        <f t="shared" si="67"/>
        <v>1139.77</v>
      </c>
      <c r="N456" s="19">
        <v>11</v>
      </c>
    </row>
    <row r="457" customHeight="1" spans="1:14">
      <c r="A457" s="19">
        <f t="shared" si="68"/>
        <v>455</v>
      </c>
      <c r="B457" s="19" t="s">
        <v>3021</v>
      </c>
      <c r="C457" s="19" t="s">
        <v>3022</v>
      </c>
      <c r="D457" s="20" t="s">
        <v>446</v>
      </c>
      <c r="E457" s="19" t="s">
        <v>3023</v>
      </c>
      <c r="F457" s="19">
        <v>4999</v>
      </c>
      <c r="G457" s="19">
        <v>4999</v>
      </c>
      <c r="H457" s="19">
        <v>2399.52</v>
      </c>
      <c r="I457" s="19">
        <v>1019.79</v>
      </c>
      <c r="J457" s="19">
        <v>0</v>
      </c>
      <c r="K457" s="19" t="s">
        <v>1744</v>
      </c>
      <c r="L457" s="19">
        <v>3419.31</v>
      </c>
      <c r="M457" s="19">
        <f t="shared" si="67"/>
        <v>3419.31</v>
      </c>
      <c r="N457" s="19">
        <v>10</v>
      </c>
    </row>
    <row r="458" customHeight="1" spans="1:14">
      <c r="A458" s="19">
        <f t="shared" si="68"/>
        <v>456</v>
      </c>
      <c r="B458" s="19" t="s">
        <v>3024</v>
      </c>
      <c r="C458" s="19" t="s">
        <v>3025</v>
      </c>
      <c r="D458" s="20" t="s">
        <v>446</v>
      </c>
      <c r="E458" s="19" t="s">
        <v>3026</v>
      </c>
      <c r="F458" s="19">
        <v>4999</v>
      </c>
      <c r="G458" s="19">
        <v>4999</v>
      </c>
      <c r="H458" s="19">
        <v>2399.52</v>
      </c>
      <c r="I458" s="19">
        <v>1019.79</v>
      </c>
      <c r="J458" s="19">
        <v>0</v>
      </c>
      <c r="K458" s="19" t="s">
        <v>1744</v>
      </c>
      <c r="L458" s="19">
        <v>3419.31</v>
      </c>
      <c r="M458" s="19">
        <f t="shared" si="67"/>
        <v>3419.31</v>
      </c>
      <c r="N458" s="19">
        <v>10</v>
      </c>
    </row>
    <row r="459" customHeight="1" spans="1:14">
      <c r="A459" s="19">
        <f t="shared" si="68"/>
        <v>457</v>
      </c>
      <c r="B459" s="19" t="s">
        <v>3027</v>
      </c>
      <c r="C459" s="19" t="s">
        <v>3028</v>
      </c>
      <c r="D459" s="20" t="s">
        <v>446</v>
      </c>
      <c r="E459" s="19" t="s">
        <v>1936</v>
      </c>
      <c r="F459" s="19">
        <v>4999</v>
      </c>
      <c r="G459" s="19">
        <v>4999</v>
      </c>
      <c r="H459" s="19">
        <v>799.84</v>
      </c>
      <c r="I459" s="19">
        <v>339.93</v>
      </c>
      <c r="J459" s="19">
        <v>0</v>
      </c>
      <c r="K459" s="19">
        <v>202501</v>
      </c>
      <c r="L459" s="19">
        <v>1139.77</v>
      </c>
      <c r="M459" s="19">
        <f t="shared" si="67"/>
        <v>1139.77</v>
      </c>
      <c r="N459" s="19">
        <v>10</v>
      </c>
    </row>
    <row r="460" customHeight="1" spans="1:14">
      <c r="A460" s="19">
        <f t="shared" si="68"/>
        <v>458</v>
      </c>
      <c r="B460" s="19" t="s">
        <v>3029</v>
      </c>
      <c r="C460" s="19" t="s">
        <v>3030</v>
      </c>
      <c r="D460" s="20" t="s">
        <v>446</v>
      </c>
      <c r="E460" s="19" t="s">
        <v>3031</v>
      </c>
      <c r="F460" s="19">
        <v>4999</v>
      </c>
      <c r="G460" s="19">
        <v>4999</v>
      </c>
      <c r="H460" s="19">
        <v>2399.52</v>
      </c>
      <c r="I460" s="19">
        <v>1019.79</v>
      </c>
      <c r="J460" s="19">
        <v>0</v>
      </c>
      <c r="K460" s="19" t="s">
        <v>1744</v>
      </c>
      <c r="L460" s="19">
        <v>3419.31</v>
      </c>
      <c r="M460" s="19">
        <f t="shared" si="67"/>
        <v>3419.31</v>
      </c>
      <c r="N460" s="19">
        <v>9</v>
      </c>
    </row>
    <row r="461" customHeight="1" spans="1:14">
      <c r="A461" s="19">
        <f t="shared" si="68"/>
        <v>459</v>
      </c>
      <c r="B461" s="19" t="s">
        <v>3032</v>
      </c>
      <c r="C461" s="19" t="s">
        <v>3033</v>
      </c>
      <c r="D461" s="20" t="s">
        <v>446</v>
      </c>
      <c r="E461" s="19" t="s">
        <v>1783</v>
      </c>
      <c r="F461" s="19">
        <v>4999</v>
      </c>
      <c r="G461" s="19">
        <v>4999</v>
      </c>
      <c r="H461" s="19">
        <v>2399.52</v>
      </c>
      <c r="I461" s="19">
        <v>1019.79</v>
      </c>
      <c r="J461" s="19">
        <v>0</v>
      </c>
      <c r="K461" s="19" t="s">
        <v>1744</v>
      </c>
      <c r="L461" s="19">
        <v>3419.31</v>
      </c>
      <c r="M461" s="19">
        <f t="shared" si="67"/>
        <v>3419.31</v>
      </c>
      <c r="N461" s="19">
        <v>9</v>
      </c>
    </row>
    <row r="462" customHeight="1" spans="1:14">
      <c r="A462" s="19">
        <f t="shared" si="68"/>
        <v>460</v>
      </c>
      <c r="B462" s="19" t="s">
        <v>3034</v>
      </c>
      <c r="C462" s="19" t="s">
        <v>3035</v>
      </c>
      <c r="D462" s="20" t="s">
        <v>446</v>
      </c>
      <c r="E462" s="19" t="s">
        <v>1918</v>
      </c>
      <c r="F462" s="19">
        <v>4999</v>
      </c>
      <c r="G462" s="19">
        <v>4999</v>
      </c>
      <c r="H462" s="19">
        <v>2399.52</v>
      </c>
      <c r="I462" s="19">
        <v>1019.79</v>
      </c>
      <c r="J462" s="19">
        <v>0</v>
      </c>
      <c r="K462" s="19" t="s">
        <v>1744</v>
      </c>
      <c r="L462" s="19">
        <v>3419.31</v>
      </c>
      <c r="M462" s="19">
        <f t="shared" si="67"/>
        <v>3419.31</v>
      </c>
      <c r="N462" s="19">
        <v>9</v>
      </c>
    </row>
    <row r="463" customHeight="1" spans="1:14">
      <c r="A463" s="19">
        <f t="shared" si="68"/>
        <v>461</v>
      </c>
      <c r="B463" s="19" t="s">
        <v>3036</v>
      </c>
      <c r="C463" s="19" t="s">
        <v>3037</v>
      </c>
      <c r="D463" s="20" t="s">
        <v>446</v>
      </c>
      <c r="E463" s="19" t="s">
        <v>3038</v>
      </c>
      <c r="F463" s="19">
        <v>4999</v>
      </c>
      <c r="G463" s="19">
        <v>4999</v>
      </c>
      <c r="H463" s="19">
        <v>799.84</v>
      </c>
      <c r="I463" s="19">
        <v>339.93</v>
      </c>
      <c r="J463" s="19">
        <v>0</v>
      </c>
      <c r="K463" s="19">
        <v>202501</v>
      </c>
      <c r="L463" s="19">
        <v>1139.77</v>
      </c>
      <c r="M463" s="19">
        <f t="shared" si="67"/>
        <v>1139.77</v>
      </c>
      <c r="N463" s="19">
        <v>9</v>
      </c>
    </row>
    <row r="464" customHeight="1" spans="1:14">
      <c r="A464" s="19">
        <f t="shared" ref="A464:A473" si="69">ROW()-2</f>
        <v>462</v>
      </c>
      <c r="B464" s="19" t="s">
        <v>3039</v>
      </c>
      <c r="C464" s="19" t="s">
        <v>3040</v>
      </c>
      <c r="D464" s="20" t="s">
        <v>446</v>
      </c>
      <c r="E464" s="19" t="s">
        <v>3041</v>
      </c>
      <c r="F464" s="19">
        <v>4999</v>
      </c>
      <c r="G464" s="19">
        <v>4999</v>
      </c>
      <c r="H464" s="19">
        <v>799.84</v>
      </c>
      <c r="I464" s="19">
        <v>339.93</v>
      </c>
      <c r="J464" s="19">
        <v>0</v>
      </c>
      <c r="K464" s="19">
        <v>202501</v>
      </c>
      <c r="L464" s="19">
        <v>1139.77</v>
      </c>
      <c r="M464" s="19">
        <f t="shared" si="67"/>
        <v>1139.77</v>
      </c>
      <c r="N464" s="19">
        <v>9</v>
      </c>
    </row>
    <row r="465" customHeight="1" spans="1:14">
      <c r="A465" s="19">
        <f t="shared" si="69"/>
        <v>463</v>
      </c>
      <c r="B465" s="19" t="s">
        <v>3042</v>
      </c>
      <c r="C465" s="19" t="s">
        <v>3043</v>
      </c>
      <c r="D465" s="20" t="s">
        <v>446</v>
      </c>
      <c r="E465" s="19" t="s">
        <v>3044</v>
      </c>
      <c r="F465" s="19">
        <v>4999</v>
      </c>
      <c r="G465" s="19">
        <v>4999</v>
      </c>
      <c r="H465" s="19">
        <v>799.84</v>
      </c>
      <c r="I465" s="19">
        <v>339.93</v>
      </c>
      <c r="J465" s="19">
        <v>0</v>
      </c>
      <c r="K465" s="19">
        <v>202501</v>
      </c>
      <c r="L465" s="19">
        <v>1139.77</v>
      </c>
      <c r="M465" s="19">
        <f t="shared" si="67"/>
        <v>1139.77</v>
      </c>
      <c r="N465" s="19">
        <v>8</v>
      </c>
    </row>
    <row r="466" customHeight="1" spans="1:14">
      <c r="A466" s="19">
        <f t="shared" si="69"/>
        <v>464</v>
      </c>
      <c r="B466" s="19" t="s">
        <v>3045</v>
      </c>
      <c r="C466" s="19" t="s">
        <v>3046</v>
      </c>
      <c r="D466" s="20" t="s">
        <v>446</v>
      </c>
      <c r="E466" s="19" t="s">
        <v>1997</v>
      </c>
      <c r="F466" s="19">
        <v>4999</v>
      </c>
      <c r="G466" s="19">
        <v>4999</v>
      </c>
      <c r="H466" s="19">
        <v>799.84</v>
      </c>
      <c r="I466" s="19">
        <v>339.93</v>
      </c>
      <c r="J466" s="19">
        <v>0</v>
      </c>
      <c r="K466" s="19">
        <v>202501</v>
      </c>
      <c r="L466" s="19">
        <v>1139.77</v>
      </c>
      <c r="M466" s="19">
        <f t="shared" si="67"/>
        <v>1139.77</v>
      </c>
      <c r="N466" s="19">
        <v>8</v>
      </c>
    </row>
    <row r="467" customHeight="1" spans="1:14">
      <c r="A467" s="19">
        <f t="shared" si="69"/>
        <v>465</v>
      </c>
      <c r="B467" s="19" t="s">
        <v>3047</v>
      </c>
      <c r="C467" s="19" t="s">
        <v>3048</v>
      </c>
      <c r="D467" s="20" t="s">
        <v>446</v>
      </c>
      <c r="E467" s="19" t="s">
        <v>2240</v>
      </c>
      <c r="F467" s="19">
        <v>4999</v>
      </c>
      <c r="G467" s="19">
        <v>4999</v>
      </c>
      <c r="H467" s="19">
        <v>799.84</v>
      </c>
      <c r="I467" s="19">
        <v>339.93</v>
      </c>
      <c r="J467" s="19">
        <v>0</v>
      </c>
      <c r="K467" s="19">
        <v>202501</v>
      </c>
      <c r="L467" s="19">
        <v>1139.77</v>
      </c>
      <c r="M467" s="19">
        <f t="shared" si="67"/>
        <v>1139.77</v>
      </c>
      <c r="N467" s="19">
        <v>8</v>
      </c>
    </row>
    <row r="468" customHeight="1" spans="1:14">
      <c r="A468" s="19">
        <f t="shared" si="69"/>
        <v>466</v>
      </c>
      <c r="B468" s="19" t="s">
        <v>3049</v>
      </c>
      <c r="C468" s="19" t="s">
        <v>2015</v>
      </c>
      <c r="D468" s="20" t="s">
        <v>446</v>
      </c>
      <c r="E468" s="19" t="s">
        <v>3050</v>
      </c>
      <c r="F468" s="19">
        <v>4999</v>
      </c>
      <c r="G468" s="19">
        <v>4999</v>
      </c>
      <c r="H468" s="19">
        <v>799.84</v>
      </c>
      <c r="I468" s="19">
        <v>339.93</v>
      </c>
      <c r="J468" s="19">
        <v>0</v>
      </c>
      <c r="K468" s="19">
        <v>202501</v>
      </c>
      <c r="L468" s="19">
        <v>1139.77</v>
      </c>
      <c r="M468" s="19">
        <f t="shared" si="67"/>
        <v>1139.77</v>
      </c>
      <c r="N468" s="19">
        <v>8</v>
      </c>
    </row>
    <row r="469" customHeight="1" spans="1:14">
      <c r="A469" s="19">
        <f t="shared" si="69"/>
        <v>467</v>
      </c>
      <c r="B469" s="19" t="s">
        <v>3051</v>
      </c>
      <c r="C469" s="19" t="s">
        <v>3052</v>
      </c>
      <c r="D469" s="20" t="s">
        <v>446</v>
      </c>
      <c r="E469" s="19" t="s">
        <v>3053</v>
      </c>
      <c r="F469" s="19">
        <v>4999</v>
      </c>
      <c r="G469" s="19">
        <v>4999</v>
      </c>
      <c r="H469" s="19">
        <v>799.84</v>
      </c>
      <c r="I469" s="19">
        <v>339.93</v>
      </c>
      <c r="J469" s="19">
        <v>0</v>
      </c>
      <c r="K469" s="19">
        <v>202501</v>
      </c>
      <c r="L469" s="19">
        <v>1139.77</v>
      </c>
      <c r="M469" s="19">
        <f t="shared" si="67"/>
        <v>1139.77</v>
      </c>
      <c r="N469" s="19">
        <v>8</v>
      </c>
    </row>
    <row r="470" customHeight="1" spans="1:14">
      <c r="A470" s="19">
        <f t="shared" si="69"/>
        <v>468</v>
      </c>
      <c r="B470" s="19" t="s">
        <v>3054</v>
      </c>
      <c r="C470" s="19" t="s">
        <v>3055</v>
      </c>
      <c r="D470" s="20" t="s">
        <v>446</v>
      </c>
      <c r="E470" s="19" t="s">
        <v>3056</v>
      </c>
      <c r="F470" s="19">
        <v>4999</v>
      </c>
      <c r="G470" s="19">
        <v>4999</v>
      </c>
      <c r="H470" s="19">
        <v>799.84</v>
      </c>
      <c r="I470" s="19">
        <v>339.93</v>
      </c>
      <c r="J470" s="19">
        <v>0</v>
      </c>
      <c r="K470" s="19">
        <v>202501</v>
      </c>
      <c r="L470" s="19">
        <v>1139.77</v>
      </c>
      <c r="M470" s="19">
        <f t="shared" si="67"/>
        <v>1139.77</v>
      </c>
      <c r="N470" s="19">
        <v>13</v>
      </c>
    </row>
    <row r="471" customHeight="1" spans="1:14">
      <c r="A471" s="19">
        <f t="shared" si="69"/>
        <v>469</v>
      </c>
      <c r="B471" s="19" t="s">
        <v>3057</v>
      </c>
      <c r="C471" s="19" t="s">
        <v>2738</v>
      </c>
      <c r="D471" s="20" t="s">
        <v>446</v>
      </c>
      <c r="E471" s="19" t="s">
        <v>3058</v>
      </c>
      <c r="F471" s="19">
        <v>4999</v>
      </c>
      <c r="G471" s="19">
        <v>4999</v>
      </c>
      <c r="H471" s="19">
        <v>799.84</v>
      </c>
      <c r="I471" s="19">
        <v>339.93</v>
      </c>
      <c r="J471" s="19">
        <v>0</v>
      </c>
      <c r="K471" s="19">
        <v>202501</v>
      </c>
      <c r="L471" s="19">
        <v>1139.77</v>
      </c>
      <c r="M471" s="19">
        <f t="shared" si="67"/>
        <v>1139.77</v>
      </c>
      <c r="N471" s="19">
        <v>8</v>
      </c>
    </row>
    <row r="472" customHeight="1" spans="1:14">
      <c r="A472" s="19">
        <f t="shared" si="69"/>
        <v>470</v>
      </c>
      <c r="B472" s="19" t="s">
        <v>3059</v>
      </c>
      <c r="C472" s="19" t="s">
        <v>3060</v>
      </c>
      <c r="D472" s="20" t="s">
        <v>446</v>
      </c>
      <c r="E472" s="19" t="s">
        <v>2298</v>
      </c>
      <c r="F472" s="19">
        <v>4999</v>
      </c>
      <c r="G472" s="19">
        <v>4999</v>
      </c>
      <c r="H472" s="19">
        <v>799.84</v>
      </c>
      <c r="I472" s="19">
        <v>339.93</v>
      </c>
      <c r="J472" s="19">
        <v>0</v>
      </c>
      <c r="K472" s="19">
        <v>202501</v>
      </c>
      <c r="L472" s="19">
        <v>1139.77</v>
      </c>
      <c r="M472" s="19">
        <f t="shared" si="67"/>
        <v>1139.77</v>
      </c>
      <c r="N472" s="19">
        <v>8</v>
      </c>
    </row>
    <row r="473" customHeight="1" spans="1:14">
      <c r="A473" s="19">
        <f t="shared" si="69"/>
        <v>471</v>
      </c>
      <c r="B473" s="19" t="s">
        <v>3061</v>
      </c>
      <c r="C473" s="19" t="s">
        <v>3062</v>
      </c>
      <c r="D473" s="20" t="s">
        <v>446</v>
      </c>
      <c r="E473" s="19" t="s">
        <v>3063</v>
      </c>
      <c r="F473" s="19">
        <v>4999</v>
      </c>
      <c r="G473" s="19">
        <v>4999</v>
      </c>
      <c r="H473" s="19">
        <v>799.84</v>
      </c>
      <c r="I473" s="19">
        <v>339.93</v>
      </c>
      <c r="J473" s="19">
        <v>0</v>
      </c>
      <c r="K473" s="19">
        <v>202501</v>
      </c>
      <c r="L473" s="19">
        <v>1139.77</v>
      </c>
      <c r="M473" s="19">
        <f t="shared" si="67"/>
        <v>1139.77</v>
      </c>
      <c r="N473" s="19">
        <v>8</v>
      </c>
    </row>
    <row r="474" customHeight="1" spans="1:14">
      <c r="A474" s="19">
        <f t="shared" ref="A474:A483" si="70">ROW()-2</f>
        <v>472</v>
      </c>
      <c r="B474" s="19" t="s">
        <v>3064</v>
      </c>
      <c r="C474" s="19" t="s">
        <v>3065</v>
      </c>
      <c r="D474" s="20" t="s">
        <v>446</v>
      </c>
      <c r="E474" s="19" t="s">
        <v>3066</v>
      </c>
      <c r="F474" s="19">
        <v>4999</v>
      </c>
      <c r="G474" s="19">
        <v>4999</v>
      </c>
      <c r="H474" s="19">
        <v>2399.52</v>
      </c>
      <c r="I474" s="19">
        <v>1019.79</v>
      </c>
      <c r="J474" s="19">
        <v>0</v>
      </c>
      <c r="K474" s="19" t="s">
        <v>1744</v>
      </c>
      <c r="L474" s="19">
        <v>3419.31</v>
      </c>
      <c r="M474" s="19">
        <f t="shared" si="67"/>
        <v>3419.31</v>
      </c>
      <c r="N474" s="19">
        <v>8</v>
      </c>
    </row>
    <row r="475" customHeight="1" spans="1:14">
      <c r="A475" s="19">
        <f t="shared" si="70"/>
        <v>473</v>
      </c>
      <c r="B475" s="19" t="s">
        <v>3067</v>
      </c>
      <c r="C475" s="19" t="s">
        <v>3068</v>
      </c>
      <c r="D475" s="20" t="s">
        <v>446</v>
      </c>
      <c r="E475" s="19" t="s">
        <v>3069</v>
      </c>
      <c r="F475" s="19">
        <v>4999</v>
      </c>
      <c r="G475" s="19">
        <v>4999</v>
      </c>
      <c r="H475" s="19">
        <v>2399.52</v>
      </c>
      <c r="I475" s="19">
        <v>1019.79</v>
      </c>
      <c r="J475" s="19">
        <v>0</v>
      </c>
      <c r="K475" s="19" t="s">
        <v>1744</v>
      </c>
      <c r="L475" s="19">
        <v>3419.31</v>
      </c>
      <c r="M475" s="19">
        <f t="shared" si="67"/>
        <v>3419.31</v>
      </c>
      <c r="N475" s="19">
        <v>8</v>
      </c>
    </row>
    <row r="476" customHeight="1" spans="1:14">
      <c r="A476" s="19">
        <f t="shared" si="70"/>
        <v>474</v>
      </c>
      <c r="B476" s="19" t="s">
        <v>3070</v>
      </c>
      <c r="C476" s="19" t="s">
        <v>2082</v>
      </c>
      <c r="D476" s="20" t="s">
        <v>446</v>
      </c>
      <c r="E476" s="19" t="s">
        <v>3018</v>
      </c>
      <c r="F476" s="19">
        <v>4999</v>
      </c>
      <c r="G476" s="19">
        <v>4999</v>
      </c>
      <c r="H476" s="19">
        <v>2399.52</v>
      </c>
      <c r="I476" s="19">
        <v>1019.79</v>
      </c>
      <c r="J476" s="19">
        <v>0</v>
      </c>
      <c r="K476" s="19" t="s">
        <v>1744</v>
      </c>
      <c r="L476" s="19">
        <v>3419.31</v>
      </c>
      <c r="M476" s="19">
        <f t="shared" si="67"/>
        <v>3419.31</v>
      </c>
      <c r="N476" s="19">
        <v>8</v>
      </c>
    </row>
    <row r="477" customHeight="1" spans="1:14">
      <c r="A477" s="19">
        <f t="shared" si="70"/>
        <v>475</v>
      </c>
      <c r="B477" s="19" t="s">
        <v>3071</v>
      </c>
      <c r="C477" s="19" t="s">
        <v>3072</v>
      </c>
      <c r="D477" s="20" t="s">
        <v>446</v>
      </c>
      <c r="E477" s="19" t="s">
        <v>2326</v>
      </c>
      <c r="F477" s="19">
        <v>4999</v>
      </c>
      <c r="G477" s="19">
        <v>4999</v>
      </c>
      <c r="H477" s="19">
        <v>2399.52</v>
      </c>
      <c r="I477" s="19">
        <v>1019.79</v>
      </c>
      <c r="J477" s="19">
        <v>0</v>
      </c>
      <c r="K477" s="19" t="s">
        <v>1744</v>
      </c>
      <c r="L477" s="19">
        <v>3419.31</v>
      </c>
      <c r="M477" s="19">
        <f t="shared" si="67"/>
        <v>3419.31</v>
      </c>
      <c r="N477" s="19">
        <v>11</v>
      </c>
    </row>
    <row r="478" customHeight="1" spans="1:14">
      <c r="A478" s="19">
        <f t="shared" si="70"/>
        <v>476</v>
      </c>
      <c r="B478" s="19" t="s">
        <v>3073</v>
      </c>
      <c r="C478" s="19" t="s">
        <v>3074</v>
      </c>
      <c r="D478" s="20" t="s">
        <v>446</v>
      </c>
      <c r="E478" s="19" t="s">
        <v>3075</v>
      </c>
      <c r="F478" s="19">
        <v>4999</v>
      </c>
      <c r="G478" s="19">
        <v>4999</v>
      </c>
      <c r="H478" s="19">
        <v>2399.52</v>
      </c>
      <c r="I478" s="19">
        <v>1019.79</v>
      </c>
      <c r="J478" s="19">
        <v>0</v>
      </c>
      <c r="K478" s="19" t="s">
        <v>1744</v>
      </c>
      <c r="L478" s="19">
        <v>3419.31</v>
      </c>
      <c r="M478" s="19">
        <f t="shared" si="67"/>
        <v>3419.31</v>
      </c>
      <c r="N478" s="19">
        <v>13</v>
      </c>
    </row>
    <row r="479" customHeight="1" spans="1:14">
      <c r="A479" s="19">
        <f t="shared" si="70"/>
        <v>477</v>
      </c>
      <c r="B479" s="19" t="s">
        <v>3076</v>
      </c>
      <c r="C479" s="19" t="s">
        <v>3077</v>
      </c>
      <c r="D479" s="20" t="s">
        <v>446</v>
      </c>
      <c r="E479" s="19" t="s">
        <v>1994</v>
      </c>
      <c r="F479" s="19">
        <v>4999</v>
      </c>
      <c r="G479" s="19">
        <v>4999</v>
      </c>
      <c r="H479" s="19">
        <v>2399.52</v>
      </c>
      <c r="I479" s="19">
        <v>1019.79</v>
      </c>
      <c r="J479" s="19">
        <v>0</v>
      </c>
      <c r="K479" s="19" t="s">
        <v>1744</v>
      </c>
      <c r="L479" s="19">
        <v>3419.31</v>
      </c>
      <c r="M479" s="19">
        <f t="shared" si="67"/>
        <v>3419.31</v>
      </c>
      <c r="N479" s="19">
        <v>11</v>
      </c>
    </row>
    <row r="480" customHeight="1" spans="1:14">
      <c r="A480" s="19">
        <f t="shared" si="70"/>
        <v>478</v>
      </c>
      <c r="B480" s="19" t="s">
        <v>3078</v>
      </c>
      <c r="C480" s="19" t="s">
        <v>3048</v>
      </c>
      <c r="D480" s="20" t="s">
        <v>446</v>
      </c>
      <c r="E480" s="19" t="s">
        <v>3079</v>
      </c>
      <c r="F480" s="19">
        <v>4999</v>
      </c>
      <c r="G480" s="19">
        <v>4999</v>
      </c>
      <c r="H480" s="19">
        <v>799.84</v>
      </c>
      <c r="I480" s="19">
        <v>339.93</v>
      </c>
      <c r="J480" s="19">
        <v>0</v>
      </c>
      <c r="K480" s="19">
        <v>202501</v>
      </c>
      <c r="L480" s="19">
        <v>1139.77</v>
      </c>
      <c r="M480" s="19">
        <f t="shared" si="67"/>
        <v>1139.77</v>
      </c>
      <c r="N480" s="19">
        <v>8</v>
      </c>
    </row>
    <row r="481" customHeight="1" spans="1:14">
      <c r="A481" s="19">
        <f t="shared" si="70"/>
        <v>479</v>
      </c>
      <c r="B481" s="19" t="s">
        <v>3080</v>
      </c>
      <c r="C481" s="19" t="s">
        <v>3081</v>
      </c>
      <c r="D481" s="20" t="s">
        <v>446</v>
      </c>
      <c r="E481" s="19" t="s">
        <v>3082</v>
      </c>
      <c r="F481" s="19">
        <v>4999</v>
      </c>
      <c r="G481" s="19">
        <v>4999</v>
      </c>
      <c r="H481" s="19">
        <v>799.84</v>
      </c>
      <c r="I481" s="19">
        <v>339.93</v>
      </c>
      <c r="J481" s="19">
        <v>0</v>
      </c>
      <c r="K481" s="19">
        <v>202501</v>
      </c>
      <c r="L481" s="19">
        <v>1139.77</v>
      </c>
      <c r="M481" s="19">
        <f t="shared" si="67"/>
        <v>1139.77</v>
      </c>
      <c r="N481" s="19">
        <v>7</v>
      </c>
    </row>
    <row r="482" customHeight="1" spans="1:14">
      <c r="A482" s="19">
        <f t="shared" si="70"/>
        <v>480</v>
      </c>
      <c r="B482" s="19" t="s">
        <v>3083</v>
      </c>
      <c r="C482" s="19" t="s">
        <v>3084</v>
      </c>
      <c r="D482" s="20" t="s">
        <v>446</v>
      </c>
      <c r="E482" s="19" t="s">
        <v>3085</v>
      </c>
      <c r="F482" s="19">
        <v>4999</v>
      </c>
      <c r="G482" s="19">
        <v>4999</v>
      </c>
      <c r="H482" s="19">
        <v>799.84</v>
      </c>
      <c r="I482" s="19">
        <v>339.93</v>
      </c>
      <c r="J482" s="19">
        <v>0</v>
      </c>
      <c r="K482" s="19">
        <v>202501</v>
      </c>
      <c r="L482" s="19">
        <v>1139.77</v>
      </c>
      <c r="M482" s="19">
        <f t="shared" si="67"/>
        <v>1139.77</v>
      </c>
      <c r="N482" s="19">
        <v>7</v>
      </c>
    </row>
    <row r="483" customHeight="1" spans="1:14">
      <c r="A483" s="19">
        <f t="shared" si="70"/>
        <v>481</v>
      </c>
      <c r="B483" s="19" t="s">
        <v>3086</v>
      </c>
      <c r="C483" s="19" t="s">
        <v>3087</v>
      </c>
      <c r="D483" s="20" t="s">
        <v>446</v>
      </c>
      <c r="E483" s="19" t="s">
        <v>1969</v>
      </c>
      <c r="F483" s="19">
        <v>4999</v>
      </c>
      <c r="G483" s="19">
        <v>4999</v>
      </c>
      <c r="H483" s="19">
        <v>799.84</v>
      </c>
      <c r="I483" s="19">
        <v>339.93</v>
      </c>
      <c r="J483" s="19">
        <v>0</v>
      </c>
      <c r="K483" s="19">
        <v>202501</v>
      </c>
      <c r="L483" s="19">
        <v>1139.77</v>
      </c>
      <c r="M483" s="19">
        <f t="shared" si="67"/>
        <v>1139.77</v>
      </c>
      <c r="N483" s="19">
        <v>7</v>
      </c>
    </row>
    <row r="484" customHeight="1" spans="1:14">
      <c r="A484" s="19">
        <f t="shared" ref="A484:A493" si="71">ROW()-2</f>
        <v>482</v>
      </c>
      <c r="B484" s="19" t="s">
        <v>3088</v>
      </c>
      <c r="C484" s="19" t="s">
        <v>3089</v>
      </c>
      <c r="D484" s="20" t="s">
        <v>446</v>
      </c>
      <c r="E484" s="19" t="s">
        <v>3090</v>
      </c>
      <c r="F484" s="19">
        <v>4999</v>
      </c>
      <c r="G484" s="19">
        <v>4999</v>
      </c>
      <c r="H484" s="19">
        <v>799.84</v>
      </c>
      <c r="I484" s="19">
        <v>339.93</v>
      </c>
      <c r="J484" s="19">
        <v>0</v>
      </c>
      <c r="K484" s="19">
        <v>202501</v>
      </c>
      <c r="L484" s="19">
        <v>1139.77</v>
      </c>
      <c r="M484" s="19">
        <f t="shared" si="67"/>
        <v>1139.77</v>
      </c>
      <c r="N484" s="19">
        <v>7</v>
      </c>
    </row>
    <row r="485" customHeight="1" spans="1:14">
      <c r="A485" s="19">
        <f t="shared" si="71"/>
        <v>483</v>
      </c>
      <c r="B485" s="19" t="s">
        <v>3091</v>
      </c>
      <c r="C485" s="19" t="s">
        <v>3092</v>
      </c>
      <c r="D485" s="20" t="s">
        <v>446</v>
      </c>
      <c r="E485" s="19" t="s">
        <v>3093</v>
      </c>
      <c r="F485" s="19">
        <v>4999</v>
      </c>
      <c r="G485" s="19">
        <v>4999</v>
      </c>
      <c r="H485" s="19">
        <v>799.84</v>
      </c>
      <c r="I485" s="19">
        <v>339.93</v>
      </c>
      <c r="J485" s="19">
        <v>0</v>
      </c>
      <c r="K485" s="19">
        <v>202501</v>
      </c>
      <c r="L485" s="19">
        <v>1139.77</v>
      </c>
      <c r="M485" s="19">
        <f t="shared" si="67"/>
        <v>1139.77</v>
      </c>
      <c r="N485" s="19">
        <v>7</v>
      </c>
    </row>
    <row r="486" customHeight="1" spans="1:14">
      <c r="A486" s="19">
        <f t="shared" si="71"/>
        <v>484</v>
      </c>
      <c r="B486" s="19" t="s">
        <v>3094</v>
      </c>
      <c r="C486" s="19" t="s">
        <v>3095</v>
      </c>
      <c r="D486" s="20" t="s">
        <v>446</v>
      </c>
      <c r="E486" s="19" t="s">
        <v>1775</v>
      </c>
      <c r="F486" s="19">
        <v>4999</v>
      </c>
      <c r="G486" s="19">
        <v>4999</v>
      </c>
      <c r="H486" s="19">
        <v>799.84</v>
      </c>
      <c r="I486" s="19">
        <v>339.93</v>
      </c>
      <c r="J486" s="19">
        <v>0</v>
      </c>
      <c r="K486" s="19">
        <v>202501</v>
      </c>
      <c r="L486" s="19">
        <v>1139.77</v>
      </c>
      <c r="M486" s="19">
        <f t="shared" si="67"/>
        <v>1139.77</v>
      </c>
      <c r="N486" s="19">
        <v>7</v>
      </c>
    </row>
    <row r="487" customHeight="1" spans="1:14">
      <c r="A487" s="19">
        <f t="shared" si="71"/>
        <v>485</v>
      </c>
      <c r="B487" s="19" t="s">
        <v>3096</v>
      </c>
      <c r="C487" s="19" t="s">
        <v>3097</v>
      </c>
      <c r="D487" s="20" t="s">
        <v>446</v>
      </c>
      <c r="E487" s="19" t="s">
        <v>3098</v>
      </c>
      <c r="F487" s="19">
        <v>4999</v>
      </c>
      <c r="G487" s="19">
        <v>4999</v>
      </c>
      <c r="H487" s="19">
        <v>799.84</v>
      </c>
      <c r="I487" s="19">
        <v>339.93</v>
      </c>
      <c r="J487" s="19">
        <v>0</v>
      </c>
      <c r="K487" s="19">
        <v>202501</v>
      </c>
      <c r="L487" s="19">
        <v>1139.77</v>
      </c>
      <c r="M487" s="19">
        <f t="shared" si="67"/>
        <v>1139.77</v>
      </c>
      <c r="N487" s="19">
        <v>7</v>
      </c>
    </row>
    <row r="488" customHeight="1" spans="1:14">
      <c r="A488" s="19">
        <f t="shared" si="71"/>
        <v>486</v>
      </c>
      <c r="B488" s="19" t="s">
        <v>3099</v>
      </c>
      <c r="C488" s="19" t="s">
        <v>3100</v>
      </c>
      <c r="D488" s="20" t="s">
        <v>446</v>
      </c>
      <c r="E488" s="19" t="s">
        <v>2240</v>
      </c>
      <c r="F488" s="19">
        <v>4999</v>
      </c>
      <c r="G488" s="19">
        <v>4999</v>
      </c>
      <c r="H488" s="19">
        <v>799.84</v>
      </c>
      <c r="I488" s="19">
        <v>339.93</v>
      </c>
      <c r="J488" s="19">
        <v>0</v>
      </c>
      <c r="K488" s="19">
        <v>202501</v>
      </c>
      <c r="L488" s="19">
        <v>1139.77</v>
      </c>
      <c r="M488" s="19">
        <f t="shared" si="67"/>
        <v>1139.77</v>
      </c>
      <c r="N488" s="19">
        <v>7</v>
      </c>
    </row>
    <row r="489" customHeight="1" spans="1:14">
      <c r="A489" s="19">
        <f t="shared" si="71"/>
        <v>487</v>
      </c>
      <c r="B489" s="19" t="s">
        <v>3101</v>
      </c>
      <c r="C489" s="19" t="s">
        <v>3102</v>
      </c>
      <c r="D489" s="20" t="s">
        <v>446</v>
      </c>
      <c r="E489" s="19" t="s">
        <v>3103</v>
      </c>
      <c r="F489" s="19">
        <v>4999</v>
      </c>
      <c r="G489" s="19">
        <v>4999</v>
      </c>
      <c r="H489" s="19">
        <v>799.84</v>
      </c>
      <c r="I489" s="19">
        <v>339.93</v>
      </c>
      <c r="J489" s="19">
        <v>0</v>
      </c>
      <c r="K489" s="19">
        <v>202501</v>
      </c>
      <c r="L489" s="19">
        <v>1139.77</v>
      </c>
      <c r="M489" s="19">
        <f t="shared" si="67"/>
        <v>1139.77</v>
      </c>
      <c r="N489" s="19">
        <v>7</v>
      </c>
    </row>
    <row r="490" customHeight="1" spans="1:14">
      <c r="A490" s="19">
        <f t="shared" si="71"/>
        <v>488</v>
      </c>
      <c r="B490" s="19" t="s">
        <v>3104</v>
      </c>
      <c r="C490" s="19" t="s">
        <v>3105</v>
      </c>
      <c r="D490" s="20" t="s">
        <v>446</v>
      </c>
      <c r="E490" s="19" t="s">
        <v>2481</v>
      </c>
      <c r="F490" s="19">
        <v>4999</v>
      </c>
      <c r="G490" s="19">
        <v>4999</v>
      </c>
      <c r="H490" s="19">
        <v>799.84</v>
      </c>
      <c r="I490" s="19">
        <v>339.93</v>
      </c>
      <c r="J490" s="19">
        <v>0</v>
      </c>
      <c r="K490" s="19">
        <v>202501</v>
      </c>
      <c r="L490" s="19">
        <v>1139.77</v>
      </c>
      <c r="M490" s="19">
        <f t="shared" si="67"/>
        <v>1139.77</v>
      </c>
      <c r="N490" s="19">
        <v>7</v>
      </c>
    </row>
    <row r="491" customHeight="1" spans="1:14">
      <c r="A491" s="19">
        <f t="shared" si="71"/>
        <v>489</v>
      </c>
      <c r="B491" s="19" t="s">
        <v>3106</v>
      </c>
      <c r="C491" s="19" t="s">
        <v>3107</v>
      </c>
      <c r="D491" s="20" t="s">
        <v>446</v>
      </c>
      <c r="E491" s="19" t="s">
        <v>3108</v>
      </c>
      <c r="F491" s="19">
        <v>4999</v>
      </c>
      <c r="G491" s="19">
        <v>4999</v>
      </c>
      <c r="H491" s="19">
        <v>799.84</v>
      </c>
      <c r="I491" s="19">
        <v>339.93</v>
      </c>
      <c r="J491" s="19">
        <v>0</v>
      </c>
      <c r="K491" s="19">
        <v>202501</v>
      </c>
      <c r="L491" s="19">
        <v>1139.77</v>
      </c>
      <c r="M491" s="19">
        <f t="shared" si="67"/>
        <v>1139.77</v>
      </c>
      <c r="N491" s="19">
        <v>7</v>
      </c>
    </row>
    <row r="492" customHeight="1" spans="1:14">
      <c r="A492" s="19">
        <f t="shared" si="71"/>
        <v>490</v>
      </c>
      <c r="B492" s="19" t="s">
        <v>3109</v>
      </c>
      <c r="C492" s="19" t="s">
        <v>3110</v>
      </c>
      <c r="D492" s="20" t="s">
        <v>446</v>
      </c>
      <c r="E492" s="19" t="s">
        <v>3111</v>
      </c>
      <c r="F492" s="19">
        <v>4999</v>
      </c>
      <c r="G492" s="19">
        <v>4999</v>
      </c>
      <c r="H492" s="19">
        <v>799.84</v>
      </c>
      <c r="I492" s="19">
        <v>339.93</v>
      </c>
      <c r="J492" s="19">
        <v>0</v>
      </c>
      <c r="K492" s="19">
        <v>202501</v>
      </c>
      <c r="L492" s="19">
        <v>1139.77</v>
      </c>
      <c r="M492" s="19">
        <f t="shared" si="67"/>
        <v>1139.77</v>
      </c>
      <c r="N492" s="19">
        <v>7</v>
      </c>
    </row>
    <row r="493" customHeight="1" spans="1:14">
      <c r="A493" s="19">
        <f t="shared" si="71"/>
        <v>491</v>
      </c>
      <c r="B493" s="19" t="s">
        <v>3112</v>
      </c>
      <c r="C493" s="19" t="s">
        <v>3113</v>
      </c>
      <c r="D493" s="20" t="s">
        <v>446</v>
      </c>
      <c r="E493" s="19" t="s">
        <v>2720</v>
      </c>
      <c r="F493" s="19">
        <v>4999</v>
      </c>
      <c r="G493" s="19">
        <v>4999</v>
      </c>
      <c r="H493" s="19">
        <v>799.84</v>
      </c>
      <c r="I493" s="19">
        <v>339.93</v>
      </c>
      <c r="J493" s="19">
        <v>0</v>
      </c>
      <c r="K493" s="19">
        <v>202501</v>
      </c>
      <c r="L493" s="19">
        <v>1139.77</v>
      </c>
      <c r="M493" s="19">
        <f t="shared" si="67"/>
        <v>1139.77</v>
      </c>
      <c r="N493" s="19">
        <v>7</v>
      </c>
    </row>
    <row r="494" customHeight="1" spans="1:14">
      <c r="A494" s="19">
        <f t="shared" ref="A494:A503" si="72">ROW()-2</f>
        <v>492</v>
      </c>
      <c r="B494" s="19" t="s">
        <v>3114</v>
      </c>
      <c r="C494" s="19" t="s">
        <v>2947</v>
      </c>
      <c r="D494" s="20" t="s">
        <v>446</v>
      </c>
      <c r="E494" s="19" t="s">
        <v>2103</v>
      </c>
      <c r="F494" s="19">
        <v>4999</v>
      </c>
      <c r="G494" s="19">
        <v>4999</v>
      </c>
      <c r="H494" s="19">
        <v>799.84</v>
      </c>
      <c r="I494" s="19">
        <v>339.93</v>
      </c>
      <c r="J494" s="19">
        <v>0</v>
      </c>
      <c r="K494" s="19">
        <v>202501</v>
      </c>
      <c r="L494" s="19">
        <v>1139.77</v>
      </c>
      <c r="M494" s="19">
        <f t="shared" si="67"/>
        <v>1139.77</v>
      </c>
      <c r="N494" s="19">
        <v>7</v>
      </c>
    </row>
    <row r="495" customHeight="1" spans="1:14">
      <c r="A495" s="19">
        <f t="shared" si="72"/>
        <v>493</v>
      </c>
      <c r="B495" s="19" t="s">
        <v>3115</v>
      </c>
      <c r="C495" s="19" t="s">
        <v>2533</v>
      </c>
      <c r="D495" s="20" t="s">
        <v>446</v>
      </c>
      <c r="E495" s="19" t="s">
        <v>2576</v>
      </c>
      <c r="F495" s="19">
        <v>4999</v>
      </c>
      <c r="G495" s="19">
        <v>4999</v>
      </c>
      <c r="H495" s="19">
        <v>799.84</v>
      </c>
      <c r="I495" s="19">
        <v>339.93</v>
      </c>
      <c r="J495" s="19">
        <v>0</v>
      </c>
      <c r="K495" s="19">
        <v>202501</v>
      </c>
      <c r="L495" s="19">
        <v>1139.77</v>
      </c>
      <c r="M495" s="19">
        <f t="shared" si="67"/>
        <v>1139.77</v>
      </c>
      <c r="N495" s="19">
        <v>7</v>
      </c>
    </row>
    <row r="496" customHeight="1" spans="1:14">
      <c r="A496" s="19">
        <f t="shared" si="72"/>
        <v>494</v>
      </c>
      <c r="B496" s="19" t="s">
        <v>3116</v>
      </c>
      <c r="C496" s="19" t="s">
        <v>2919</v>
      </c>
      <c r="D496" s="20" t="s">
        <v>446</v>
      </c>
      <c r="E496" s="19" t="s">
        <v>3117</v>
      </c>
      <c r="F496" s="19">
        <v>4999</v>
      </c>
      <c r="G496" s="19">
        <v>4999</v>
      </c>
      <c r="H496" s="19">
        <v>799.84</v>
      </c>
      <c r="I496" s="19">
        <v>339.93</v>
      </c>
      <c r="J496" s="19">
        <v>0</v>
      </c>
      <c r="K496" s="19">
        <v>202501</v>
      </c>
      <c r="L496" s="19">
        <v>1139.77</v>
      </c>
      <c r="M496" s="19">
        <f t="shared" si="67"/>
        <v>1139.77</v>
      </c>
      <c r="N496" s="19">
        <v>7</v>
      </c>
    </row>
    <row r="497" customHeight="1" spans="1:14">
      <c r="A497" s="19">
        <f t="shared" si="72"/>
        <v>495</v>
      </c>
      <c r="B497" s="19" t="s">
        <v>3118</v>
      </c>
      <c r="C497" s="19" t="s">
        <v>2305</v>
      </c>
      <c r="D497" s="20" t="s">
        <v>446</v>
      </c>
      <c r="E497" s="19" t="s">
        <v>2106</v>
      </c>
      <c r="F497" s="19">
        <v>4999</v>
      </c>
      <c r="G497" s="19">
        <v>4999</v>
      </c>
      <c r="H497" s="19">
        <v>799.84</v>
      </c>
      <c r="I497" s="19">
        <v>339.93</v>
      </c>
      <c r="J497" s="19">
        <v>0</v>
      </c>
      <c r="K497" s="19">
        <v>202501</v>
      </c>
      <c r="L497" s="19">
        <v>1139.77</v>
      </c>
      <c r="M497" s="19">
        <f t="shared" si="67"/>
        <v>1139.77</v>
      </c>
      <c r="N497" s="19">
        <v>7</v>
      </c>
    </row>
    <row r="498" customHeight="1" spans="1:14">
      <c r="A498" s="19">
        <f t="shared" si="72"/>
        <v>496</v>
      </c>
      <c r="B498" s="19" t="s">
        <v>3119</v>
      </c>
      <c r="C498" s="19" t="s">
        <v>3120</v>
      </c>
      <c r="D498" s="20" t="s">
        <v>446</v>
      </c>
      <c r="E498" s="19" t="s">
        <v>1760</v>
      </c>
      <c r="F498" s="19">
        <v>4999</v>
      </c>
      <c r="G498" s="19">
        <v>4999</v>
      </c>
      <c r="H498" s="19">
        <v>799.84</v>
      </c>
      <c r="I498" s="19">
        <v>339.93</v>
      </c>
      <c r="J498" s="19">
        <v>0</v>
      </c>
      <c r="K498" s="19">
        <v>202501</v>
      </c>
      <c r="L498" s="19">
        <v>1139.77</v>
      </c>
      <c r="M498" s="19">
        <f t="shared" si="67"/>
        <v>1139.77</v>
      </c>
      <c r="N498" s="19">
        <v>7</v>
      </c>
    </row>
    <row r="499" customHeight="1" spans="1:14">
      <c r="A499" s="19">
        <f t="shared" si="72"/>
        <v>497</v>
      </c>
      <c r="B499" s="19" t="s">
        <v>3121</v>
      </c>
      <c r="C499" s="19" t="s">
        <v>3122</v>
      </c>
      <c r="D499" s="20" t="s">
        <v>446</v>
      </c>
      <c r="E499" s="19" t="s">
        <v>3123</v>
      </c>
      <c r="F499" s="19">
        <v>4999</v>
      </c>
      <c r="G499" s="19">
        <v>4999</v>
      </c>
      <c r="H499" s="19">
        <v>799.84</v>
      </c>
      <c r="I499" s="19">
        <v>339.93</v>
      </c>
      <c r="J499" s="19">
        <v>0</v>
      </c>
      <c r="K499" s="19">
        <v>202501</v>
      </c>
      <c r="L499" s="19">
        <v>1139.77</v>
      </c>
      <c r="M499" s="19">
        <f t="shared" si="67"/>
        <v>1139.77</v>
      </c>
      <c r="N499" s="19">
        <v>7</v>
      </c>
    </row>
    <row r="500" customHeight="1" spans="1:14">
      <c r="A500" s="19">
        <f t="shared" si="72"/>
        <v>498</v>
      </c>
      <c r="B500" s="19" t="s">
        <v>3124</v>
      </c>
      <c r="C500" s="19" t="s">
        <v>2488</v>
      </c>
      <c r="D500" s="20" t="s">
        <v>446</v>
      </c>
      <c r="E500" s="19" t="s">
        <v>3125</v>
      </c>
      <c r="F500" s="19">
        <v>4999</v>
      </c>
      <c r="G500" s="19">
        <v>4999</v>
      </c>
      <c r="H500" s="19">
        <v>799.84</v>
      </c>
      <c r="I500" s="19">
        <v>339.93</v>
      </c>
      <c r="J500" s="19">
        <v>0</v>
      </c>
      <c r="K500" s="19">
        <v>202501</v>
      </c>
      <c r="L500" s="19">
        <v>1139.77</v>
      </c>
      <c r="M500" s="19">
        <f t="shared" si="67"/>
        <v>1139.77</v>
      </c>
      <c r="N500" s="19">
        <v>7</v>
      </c>
    </row>
    <row r="501" customHeight="1" spans="1:14">
      <c r="A501" s="19">
        <f t="shared" si="72"/>
        <v>499</v>
      </c>
      <c r="B501" s="19" t="s">
        <v>3126</v>
      </c>
      <c r="C501" s="19" t="s">
        <v>3127</v>
      </c>
      <c r="D501" s="20" t="s">
        <v>446</v>
      </c>
      <c r="E501" s="19" t="s">
        <v>3128</v>
      </c>
      <c r="F501" s="19">
        <v>4999</v>
      </c>
      <c r="G501" s="19">
        <v>4999</v>
      </c>
      <c r="H501" s="19">
        <v>799.84</v>
      </c>
      <c r="I501" s="19">
        <v>339.93</v>
      </c>
      <c r="J501" s="19">
        <v>0</v>
      </c>
      <c r="K501" s="19">
        <v>202501</v>
      </c>
      <c r="L501" s="19">
        <v>1139.77</v>
      </c>
      <c r="M501" s="19">
        <f t="shared" si="67"/>
        <v>1139.77</v>
      </c>
      <c r="N501" s="19">
        <v>7</v>
      </c>
    </row>
    <row r="502" customHeight="1" spans="1:14">
      <c r="A502" s="19">
        <f t="shared" si="72"/>
        <v>500</v>
      </c>
      <c r="B502" s="19" t="s">
        <v>3129</v>
      </c>
      <c r="C502" s="19" t="s">
        <v>3130</v>
      </c>
      <c r="D502" s="20" t="s">
        <v>446</v>
      </c>
      <c r="E502" s="19" t="s">
        <v>2942</v>
      </c>
      <c r="F502" s="19">
        <v>4999</v>
      </c>
      <c r="G502" s="19">
        <v>4999</v>
      </c>
      <c r="H502" s="19">
        <v>799.84</v>
      </c>
      <c r="I502" s="19">
        <v>339.93</v>
      </c>
      <c r="J502" s="19">
        <v>0</v>
      </c>
      <c r="K502" s="19">
        <v>202501</v>
      </c>
      <c r="L502" s="19">
        <v>1139.77</v>
      </c>
      <c r="M502" s="19">
        <f t="shared" si="67"/>
        <v>1139.77</v>
      </c>
      <c r="N502" s="19">
        <v>7</v>
      </c>
    </row>
    <row r="503" customHeight="1" spans="1:14">
      <c r="A503" s="19">
        <f t="shared" si="72"/>
        <v>501</v>
      </c>
      <c r="B503" s="19" t="s">
        <v>3131</v>
      </c>
      <c r="C503" s="19" t="s">
        <v>3132</v>
      </c>
      <c r="D503" s="20" t="s">
        <v>446</v>
      </c>
      <c r="E503" s="19" t="s">
        <v>2550</v>
      </c>
      <c r="F503" s="19">
        <v>4999</v>
      </c>
      <c r="G503" s="19">
        <v>4999</v>
      </c>
      <c r="H503" s="19">
        <v>799.84</v>
      </c>
      <c r="I503" s="19">
        <v>339.93</v>
      </c>
      <c r="J503" s="19">
        <v>0</v>
      </c>
      <c r="K503" s="19">
        <v>202501</v>
      </c>
      <c r="L503" s="19">
        <v>1139.77</v>
      </c>
      <c r="M503" s="19">
        <f t="shared" si="67"/>
        <v>1139.77</v>
      </c>
      <c r="N503" s="19">
        <v>7</v>
      </c>
    </row>
    <row r="504" customHeight="1" spans="1:14">
      <c r="A504" s="19">
        <f t="shared" ref="A504:A513" si="73">ROW()-2</f>
        <v>502</v>
      </c>
      <c r="B504" s="19" t="s">
        <v>3133</v>
      </c>
      <c r="C504" s="19" t="s">
        <v>3134</v>
      </c>
      <c r="D504" s="20" t="s">
        <v>446</v>
      </c>
      <c r="E504" s="19" t="s">
        <v>3135</v>
      </c>
      <c r="F504" s="19">
        <v>4999</v>
      </c>
      <c r="G504" s="19">
        <v>4999</v>
      </c>
      <c r="H504" s="19">
        <v>799.84</v>
      </c>
      <c r="I504" s="19">
        <v>339.93</v>
      </c>
      <c r="J504" s="19">
        <v>0</v>
      </c>
      <c r="K504" s="19">
        <v>202501</v>
      </c>
      <c r="L504" s="19">
        <v>1139.77</v>
      </c>
      <c r="M504" s="19">
        <f t="shared" si="67"/>
        <v>1139.77</v>
      </c>
      <c r="N504" s="19">
        <v>7</v>
      </c>
    </row>
    <row r="505" customHeight="1" spans="1:14">
      <c r="A505" s="19">
        <f t="shared" si="73"/>
        <v>503</v>
      </c>
      <c r="B505" s="19" t="s">
        <v>3136</v>
      </c>
      <c r="C505" s="19" t="s">
        <v>3137</v>
      </c>
      <c r="D505" s="20" t="s">
        <v>446</v>
      </c>
      <c r="E505" s="19" t="s">
        <v>2445</v>
      </c>
      <c r="F505" s="19">
        <v>4999</v>
      </c>
      <c r="G505" s="19">
        <v>4999</v>
      </c>
      <c r="H505" s="19">
        <v>799.84</v>
      </c>
      <c r="I505" s="19">
        <v>339.93</v>
      </c>
      <c r="J505" s="19">
        <v>0</v>
      </c>
      <c r="K505" s="19">
        <v>202501</v>
      </c>
      <c r="L505" s="19">
        <v>1139.77</v>
      </c>
      <c r="M505" s="19">
        <f t="shared" si="67"/>
        <v>1139.77</v>
      </c>
      <c r="N505" s="19">
        <v>7</v>
      </c>
    </row>
    <row r="506" customHeight="1" spans="1:14">
      <c r="A506" s="19">
        <f t="shared" si="73"/>
        <v>504</v>
      </c>
      <c r="B506" s="19" t="s">
        <v>3138</v>
      </c>
      <c r="C506" s="19" t="s">
        <v>3139</v>
      </c>
      <c r="D506" s="20" t="s">
        <v>446</v>
      </c>
      <c r="E506" s="19" t="s">
        <v>3140</v>
      </c>
      <c r="F506" s="19">
        <v>4999</v>
      </c>
      <c r="G506" s="19">
        <v>4999</v>
      </c>
      <c r="H506" s="19">
        <v>799.84</v>
      </c>
      <c r="I506" s="19">
        <v>339.93</v>
      </c>
      <c r="J506" s="19">
        <v>0</v>
      </c>
      <c r="K506" s="19">
        <v>202501</v>
      </c>
      <c r="L506" s="19">
        <v>1139.77</v>
      </c>
      <c r="M506" s="19">
        <f t="shared" si="67"/>
        <v>1139.77</v>
      </c>
      <c r="N506" s="19">
        <v>7</v>
      </c>
    </row>
    <row r="507" customHeight="1" spans="1:14">
      <c r="A507" s="19">
        <f t="shared" si="73"/>
        <v>505</v>
      </c>
      <c r="B507" s="19" t="s">
        <v>3141</v>
      </c>
      <c r="C507" s="19" t="s">
        <v>3142</v>
      </c>
      <c r="D507" s="20" t="s">
        <v>446</v>
      </c>
      <c r="E507" s="19" t="s">
        <v>3143</v>
      </c>
      <c r="F507" s="19">
        <v>4999</v>
      </c>
      <c r="G507" s="19">
        <v>4999</v>
      </c>
      <c r="H507" s="19">
        <v>799.84</v>
      </c>
      <c r="I507" s="19">
        <v>339.93</v>
      </c>
      <c r="J507" s="19">
        <v>0</v>
      </c>
      <c r="K507" s="19">
        <v>202501</v>
      </c>
      <c r="L507" s="19">
        <v>1139.77</v>
      </c>
      <c r="M507" s="19">
        <f t="shared" si="67"/>
        <v>1139.77</v>
      </c>
      <c r="N507" s="19">
        <v>7</v>
      </c>
    </row>
    <row r="508" customHeight="1" spans="1:14">
      <c r="A508" s="19">
        <f t="shared" si="73"/>
        <v>506</v>
      </c>
      <c r="B508" s="19" t="s">
        <v>3144</v>
      </c>
      <c r="C508" s="19" t="s">
        <v>3145</v>
      </c>
      <c r="D508" s="20" t="s">
        <v>446</v>
      </c>
      <c r="E508" s="19" t="s">
        <v>3146</v>
      </c>
      <c r="F508" s="19">
        <v>4999</v>
      </c>
      <c r="G508" s="19">
        <v>4999</v>
      </c>
      <c r="H508" s="19">
        <v>799.84</v>
      </c>
      <c r="I508" s="19">
        <v>339.93</v>
      </c>
      <c r="J508" s="19">
        <v>0</v>
      </c>
      <c r="K508" s="19">
        <v>202501</v>
      </c>
      <c r="L508" s="19">
        <v>1139.77</v>
      </c>
      <c r="M508" s="19">
        <f t="shared" si="67"/>
        <v>1139.77</v>
      </c>
      <c r="N508" s="19">
        <v>7</v>
      </c>
    </row>
    <row r="509" customHeight="1" spans="1:14">
      <c r="A509" s="19">
        <f t="shared" si="73"/>
        <v>507</v>
      </c>
      <c r="B509" s="19" t="s">
        <v>3147</v>
      </c>
      <c r="C509" s="19" t="s">
        <v>3148</v>
      </c>
      <c r="D509" s="20" t="s">
        <v>446</v>
      </c>
      <c r="E509" s="19" t="s">
        <v>2481</v>
      </c>
      <c r="F509" s="19">
        <v>4999</v>
      </c>
      <c r="G509" s="19">
        <v>4999</v>
      </c>
      <c r="H509" s="19">
        <v>799.84</v>
      </c>
      <c r="I509" s="19">
        <v>339.93</v>
      </c>
      <c r="J509" s="19">
        <v>0</v>
      </c>
      <c r="K509" s="19">
        <v>202501</v>
      </c>
      <c r="L509" s="19">
        <v>1139.77</v>
      </c>
      <c r="M509" s="19">
        <f t="shared" si="67"/>
        <v>1139.77</v>
      </c>
      <c r="N509" s="19">
        <v>7</v>
      </c>
    </row>
    <row r="510" customHeight="1" spans="1:14">
      <c r="A510" s="19">
        <f t="shared" si="73"/>
        <v>508</v>
      </c>
      <c r="B510" s="19" t="s">
        <v>3149</v>
      </c>
      <c r="C510" s="19" t="s">
        <v>3150</v>
      </c>
      <c r="D510" s="20" t="s">
        <v>446</v>
      </c>
      <c r="E510" s="19" t="s">
        <v>2103</v>
      </c>
      <c r="F510" s="19">
        <v>4999</v>
      </c>
      <c r="G510" s="19">
        <v>4999</v>
      </c>
      <c r="H510" s="19">
        <v>799.84</v>
      </c>
      <c r="I510" s="19">
        <v>339.93</v>
      </c>
      <c r="J510" s="19">
        <v>0</v>
      </c>
      <c r="K510" s="19">
        <v>202501</v>
      </c>
      <c r="L510" s="19">
        <v>1139.77</v>
      </c>
      <c r="M510" s="19">
        <f t="shared" si="67"/>
        <v>1139.77</v>
      </c>
      <c r="N510" s="19">
        <v>7</v>
      </c>
    </row>
    <row r="511" customHeight="1" spans="1:14">
      <c r="A511" s="19">
        <f t="shared" si="73"/>
        <v>509</v>
      </c>
      <c r="B511" s="19" t="s">
        <v>3151</v>
      </c>
      <c r="C511" s="19" t="s">
        <v>3152</v>
      </c>
      <c r="D511" s="20" t="s">
        <v>446</v>
      </c>
      <c r="E511" s="19" t="s">
        <v>3153</v>
      </c>
      <c r="F511" s="19">
        <v>4999</v>
      </c>
      <c r="G511" s="19">
        <v>4999</v>
      </c>
      <c r="H511" s="19">
        <v>799.84</v>
      </c>
      <c r="I511" s="19">
        <v>339.93</v>
      </c>
      <c r="J511" s="19">
        <v>0</v>
      </c>
      <c r="K511" s="19">
        <v>202501</v>
      </c>
      <c r="L511" s="19">
        <v>1139.77</v>
      </c>
      <c r="M511" s="19">
        <f t="shared" si="67"/>
        <v>1139.77</v>
      </c>
      <c r="N511" s="19">
        <v>7</v>
      </c>
    </row>
    <row r="512" customHeight="1" spans="1:14">
      <c r="A512" s="19">
        <f t="shared" si="73"/>
        <v>510</v>
      </c>
      <c r="B512" s="19" t="s">
        <v>3154</v>
      </c>
      <c r="C512" s="19" t="s">
        <v>3155</v>
      </c>
      <c r="D512" s="20" t="s">
        <v>446</v>
      </c>
      <c r="E512" s="19" t="s">
        <v>3156</v>
      </c>
      <c r="F512" s="19">
        <v>4999</v>
      </c>
      <c r="G512" s="19">
        <v>4999</v>
      </c>
      <c r="H512" s="19">
        <v>799.84</v>
      </c>
      <c r="I512" s="19">
        <v>339.93</v>
      </c>
      <c r="J512" s="19">
        <v>0</v>
      </c>
      <c r="K512" s="19">
        <v>202501</v>
      </c>
      <c r="L512" s="19">
        <v>1139.77</v>
      </c>
      <c r="M512" s="19">
        <f t="shared" si="67"/>
        <v>1139.77</v>
      </c>
      <c r="N512" s="19">
        <v>7</v>
      </c>
    </row>
    <row r="513" customHeight="1" spans="1:14">
      <c r="A513" s="19">
        <f t="shared" si="73"/>
        <v>511</v>
      </c>
      <c r="B513" s="19" t="s">
        <v>3157</v>
      </c>
      <c r="C513" s="19" t="s">
        <v>3158</v>
      </c>
      <c r="D513" s="20" t="s">
        <v>446</v>
      </c>
      <c r="E513" s="19" t="s">
        <v>3159</v>
      </c>
      <c r="F513" s="19">
        <v>4999</v>
      </c>
      <c r="G513" s="19">
        <v>4999</v>
      </c>
      <c r="H513" s="19">
        <v>799.84</v>
      </c>
      <c r="I513" s="19">
        <v>339.93</v>
      </c>
      <c r="J513" s="19">
        <v>0</v>
      </c>
      <c r="K513" s="19">
        <v>202501</v>
      </c>
      <c r="L513" s="19">
        <v>1139.77</v>
      </c>
      <c r="M513" s="19">
        <f t="shared" si="67"/>
        <v>1139.77</v>
      </c>
      <c r="N513" s="19">
        <v>7</v>
      </c>
    </row>
    <row r="514" customHeight="1" spans="1:14">
      <c r="A514" s="19">
        <f t="shared" ref="A514:A523" si="74">ROW()-2</f>
        <v>512</v>
      </c>
      <c r="B514" s="19" t="s">
        <v>3160</v>
      </c>
      <c r="C514" s="19" t="s">
        <v>3107</v>
      </c>
      <c r="D514" s="20" t="s">
        <v>446</v>
      </c>
      <c r="E514" s="19" t="s">
        <v>3161</v>
      </c>
      <c r="F514" s="19">
        <v>4999</v>
      </c>
      <c r="G514" s="19">
        <v>4999</v>
      </c>
      <c r="H514" s="19">
        <v>799.84</v>
      </c>
      <c r="I514" s="19">
        <v>339.93</v>
      </c>
      <c r="J514" s="19">
        <v>0</v>
      </c>
      <c r="K514" s="19">
        <v>202501</v>
      </c>
      <c r="L514" s="19">
        <v>1139.77</v>
      </c>
      <c r="M514" s="19">
        <f t="shared" si="67"/>
        <v>1139.77</v>
      </c>
      <c r="N514" s="19">
        <v>7</v>
      </c>
    </row>
    <row r="515" customHeight="1" spans="1:14">
      <c r="A515" s="19">
        <f t="shared" si="74"/>
        <v>513</v>
      </c>
      <c r="B515" s="19" t="s">
        <v>3162</v>
      </c>
      <c r="C515" s="19" t="s">
        <v>3163</v>
      </c>
      <c r="D515" s="20" t="s">
        <v>446</v>
      </c>
      <c r="E515" s="19" t="s">
        <v>3164</v>
      </c>
      <c r="F515" s="19">
        <v>4999</v>
      </c>
      <c r="G515" s="19">
        <v>4999</v>
      </c>
      <c r="H515" s="19">
        <v>799.84</v>
      </c>
      <c r="I515" s="19">
        <v>339.93</v>
      </c>
      <c r="J515" s="19">
        <v>0</v>
      </c>
      <c r="K515" s="19">
        <v>202501</v>
      </c>
      <c r="L515" s="19">
        <v>1139.77</v>
      </c>
      <c r="M515" s="19">
        <f t="shared" si="67"/>
        <v>1139.77</v>
      </c>
      <c r="N515" s="19">
        <v>7</v>
      </c>
    </row>
    <row r="516" customHeight="1" spans="1:14">
      <c r="A516" s="19">
        <f t="shared" si="74"/>
        <v>514</v>
      </c>
      <c r="B516" s="19" t="s">
        <v>3165</v>
      </c>
      <c r="C516" s="19" t="s">
        <v>3166</v>
      </c>
      <c r="D516" s="20" t="s">
        <v>446</v>
      </c>
      <c r="E516" s="19" t="s">
        <v>2100</v>
      </c>
      <c r="F516" s="19">
        <v>4999</v>
      </c>
      <c r="G516" s="19">
        <v>4999</v>
      </c>
      <c r="H516" s="19">
        <v>799.84</v>
      </c>
      <c r="I516" s="19">
        <v>339.93</v>
      </c>
      <c r="J516" s="19">
        <v>0</v>
      </c>
      <c r="K516" s="19">
        <v>202501</v>
      </c>
      <c r="L516" s="19">
        <v>1139.77</v>
      </c>
      <c r="M516" s="19">
        <f t="shared" ref="M516:M579" si="75">L516</f>
        <v>1139.77</v>
      </c>
      <c r="N516" s="19">
        <v>7</v>
      </c>
    </row>
    <row r="517" customHeight="1" spans="1:14">
      <c r="A517" s="19">
        <f t="shared" si="74"/>
        <v>515</v>
      </c>
      <c r="B517" s="19" t="s">
        <v>3167</v>
      </c>
      <c r="C517" s="19" t="s">
        <v>3168</v>
      </c>
      <c r="D517" s="20" t="s">
        <v>446</v>
      </c>
      <c r="E517" s="19" t="s">
        <v>2694</v>
      </c>
      <c r="F517" s="19">
        <v>4999</v>
      </c>
      <c r="G517" s="19">
        <v>4999</v>
      </c>
      <c r="H517" s="19">
        <v>799.84</v>
      </c>
      <c r="I517" s="19">
        <v>339.93</v>
      </c>
      <c r="J517" s="19">
        <v>0</v>
      </c>
      <c r="K517" s="19">
        <v>202501</v>
      </c>
      <c r="L517" s="19">
        <v>1139.77</v>
      </c>
      <c r="M517" s="19">
        <f t="shared" si="75"/>
        <v>1139.77</v>
      </c>
      <c r="N517" s="19">
        <v>7</v>
      </c>
    </row>
    <row r="518" customHeight="1" spans="1:14">
      <c r="A518" s="19">
        <f t="shared" si="74"/>
        <v>516</v>
      </c>
      <c r="B518" s="19" t="s">
        <v>3169</v>
      </c>
      <c r="C518" s="19" t="s">
        <v>3170</v>
      </c>
      <c r="D518" s="20" t="s">
        <v>446</v>
      </c>
      <c r="E518" s="19" t="s">
        <v>1852</v>
      </c>
      <c r="F518" s="19">
        <v>4999</v>
      </c>
      <c r="G518" s="19">
        <v>4999</v>
      </c>
      <c r="H518" s="19">
        <v>799.84</v>
      </c>
      <c r="I518" s="19">
        <v>339.93</v>
      </c>
      <c r="J518" s="19">
        <v>0</v>
      </c>
      <c r="K518" s="19">
        <v>202501</v>
      </c>
      <c r="L518" s="19">
        <v>1139.77</v>
      </c>
      <c r="M518" s="19">
        <f t="shared" si="75"/>
        <v>1139.77</v>
      </c>
      <c r="N518" s="19">
        <v>7</v>
      </c>
    </row>
    <row r="519" customHeight="1" spans="1:14">
      <c r="A519" s="19">
        <f t="shared" si="74"/>
        <v>517</v>
      </c>
      <c r="B519" s="19" t="s">
        <v>3171</v>
      </c>
      <c r="C519" s="19" t="s">
        <v>3172</v>
      </c>
      <c r="D519" s="20" t="s">
        <v>446</v>
      </c>
      <c r="E519" s="19" t="s">
        <v>3173</v>
      </c>
      <c r="F519" s="19">
        <v>4999</v>
      </c>
      <c r="G519" s="19">
        <v>4999</v>
      </c>
      <c r="H519" s="19">
        <v>799.84</v>
      </c>
      <c r="I519" s="19">
        <v>339.93</v>
      </c>
      <c r="J519" s="19">
        <v>0</v>
      </c>
      <c r="K519" s="19">
        <v>202501</v>
      </c>
      <c r="L519" s="19">
        <v>1139.77</v>
      </c>
      <c r="M519" s="19">
        <f t="shared" si="75"/>
        <v>1139.77</v>
      </c>
      <c r="N519" s="19">
        <v>7</v>
      </c>
    </row>
    <row r="520" customHeight="1" spans="1:14">
      <c r="A520" s="19">
        <f t="shared" si="74"/>
        <v>518</v>
      </c>
      <c r="B520" s="19" t="s">
        <v>3174</v>
      </c>
      <c r="C520" s="19" t="s">
        <v>2824</v>
      </c>
      <c r="D520" s="20" t="s">
        <v>446</v>
      </c>
      <c r="E520" s="19" t="s">
        <v>2481</v>
      </c>
      <c r="F520" s="19">
        <v>4999</v>
      </c>
      <c r="G520" s="19">
        <v>4999</v>
      </c>
      <c r="H520" s="19">
        <v>799.84</v>
      </c>
      <c r="I520" s="19">
        <v>339.93</v>
      </c>
      <c r="J520" s="19">
        <v>0</v>
      </c>
      <c r="K520" s="19">
        <v>202501</v>
      </c>
      <c r="L520" s="19">
        <v>1139.77</v>
      </c>
      <c r="M520" s="19">
        <f t="shared" si="75"/>
        <v>1139.77</v>
      </c>
      <c r="N520" s="19">
        <v>7</v>
      </c>
    </row>
    <row r="521" customHeight="1" spans="1:14">
      <c r="A521" s="19">
        <f t="shared" si="74"/>
        <v>519</v>
      </c>
      <c r="B521" s="19" t="s">
        <v>3175</v>
      </c>
      <c r="C521" s="19" t="s">
        <v>1800</v>
      </c>
      <c r="D521" s="20" t="s">
        <v>446</v>
      </c>
      <c r="E521" s="19" t="s">
        <v>1918</v>
      </c>
      <c r="F521" s="19">
        <v>4999</v>
      </c>
      <c r="G521" s="19">
        <v>4999</v>
      </c>
      <c r="H521" s="19">
        <v>799.84</v>
      </c>
      <c r="I521" s="19">
        <v>339.93</v>
      </c>
      <c r="J521" s="19">
        <v>0</v>
      </c>
      <c r="K521" s="19">
        <v>202501</v>
      </c>
      <c r="L521" s="19">
        <v>1139.77</v>
      </c>
      <c r="M521" s="19">
        <f t="shared" si="75"/>
        <v>1139.77</v>
      </c>
      <c r="N521" s="19">
        <v>7</v>
      </c>
    </row>
    <row r="522" customHeight="1" spans="1:14">
      <c r="A522" s="19">
        <f t="shared" si="74"/>
        <v>520</v>
      </c>
      <c r="B522" s="19" t="s">
        <v>3176</v>
      </c>
      <c r="C522" s="19" t="s">
        <v>3177</v>
      </c>
      <c r="D522" s="20" t="s">
        <v>446</v>
      </c>
      <c r="E522" s="19" t="s">
        <v>3178</v>
      </c>
      <c r="F522" s="19">
        <v>4999</v>
      </c>
      <c r="G522" s="19">
        <v>4999</v>
      </c>
      <c r="H522" s="19">
        <v>799.84</v>
      </c>
      <c r="I522" s="19">
        <v>339.93</v>
      </c>
      <c r="J522" s="19">
        <v>0</v>
      </c>
      <c r="K522" s="19">
        <v>202501</v>
      </c>
      <c r="L522" s="19">
        <v>1139.77</v>
      </c>
      <c r="M522" s="19">
        <f t="shared" si="75"/>
        <v>1139.77</v>
      </c>
      <c r="N522" s="19">
        <v>30</v>
      </c>
    </row>
    <row r="523" customHeight="1" spans="1:14">
      <c r="A523" s="19">
        <f t="shared" si="74"/>
        <v>521</v>
      </c>
      <c r="B523" s="19" t="s">
        <v>3179</v>
      </c>
      <c r="C523" s="19" t="s">
        <v>3180</v>
      </c>
      <c r="D523" s="20" t="s">
        <v>446</v>
      </c>
      <c r="E523" s="19" t="s">
        <v>3181</v>
      </c>
      <c r="F523" s="19">
        <v>4999</v>
      </c>
      <c r="G523" s="19">
        <v>4999</v>
      </c>
      <c r="H523" s="19">
        <v>2399.52</v>
      </c>
      <c r="I523" s="19">
        <v>1019.79</v>
      </c>
      <c r="J523" s="19">
        <v>0</v>
      </c>
      <c r="K523" s="19" t="s">
        <v>1744</v>
      </c>
      <c r="L523" s="19">
        <v>3419.31</v>
      </c>
      <c r="M523" s="19">
        <f t="shared" si="75"/>
        <v>3419.31</v>
      </c>
      <c r="N523" s="19">
        <v>6</v>
      </c>
    </row>
    <row r="524" customHeight="1" spans="1:14">
      <c r="A524" s="19">
        <f t="shared" ref="A524:A533" si="76">ROW()-2</f>
        <v>522</v>
      </c>
      <c r="B524" s="19" t="s">
        <v>3182</v>
      </c>
      <c r="C524" s="19" t="s">
        <v>3139</v>
      </c>
      <c r="D524" s="20" t="s">
        <v>446</v>
      </c>
      <c r="E524" s="19" t="s">
        <v>2581</v>
      </c>
      <c r="F524" s="19">
        <v>4999</v>
      </c>
      <c r="G524" s="19">
        <v>4999</v>
      </c>
      <c r="H524" s="19">
        <v>2399.52</v>
      </c>
      <c r="I524" s="19">
        <v>1019.79</v>
      </c>
      <c r="J524" s="19">
        <v>0</v>
      </c>
      <c r="K524" s="19" t="s">
        <v>1744</v>
      </c>
      <c r="L524" s="19">
        <v>3419.31</v>
      </c>
      <c r="M524" s="19">
        <f t="shared" si="75"/>
        <v>3419.31</v>
      </c>
      <c r="N524" s="19">
        <v>6</v>
      </c>
    </row>
    <row r="525" customHeight="1" spans="1:14">
      <c r="A525" s="19">
        <f t="shared" si="76"/>
        <v>523</v>
      </c>
      <c r="B525" s="19" t="s">
        <v>3183</v>
      </c>
      <c r="C525" s="19" t="s">
        <v>3184</v>
      </c>
      <c r="D525" s="20" t="s">
        <v>446</v>
      </c>
      <c r="E525" s="19" t="s">
        <v>2214</v>
      </c>
      <c r="F525" s="19">
        <v>4999</v>
      </c>
      <c r="G525" s="19">
        <v>4999</v>
      </c>
      <c r="H525" s="19">
        <v>2399.52</v>
      </c>
      <c r="I525" s="19">
        <v>1019.79</v>
      </c>
      <c r="J525" s="19">
        <v>0</v>
      </c>
      <c r="K525" s="19" t="s">
        <v>1744</v>
      </c>
      <c r="L525" s="19">
        <v>3419.31</v>
      </c>
      <c r="M525" s="19">
        <f t="shared" si="75"/>
        <v>3419.31</v>
      </c>
      <c r="N525" s="19">
        <v>6</v>
      </c>
    </row>
    <row r="526" customHeight="1" spans="1:14">
      <c r="A526" s="19">
        <f t="shared" si="76"/>
        <v>524</v>
      </c>
      <c r="B526" s="19" t="s">
        <v>3185</v>
      </c>
      <c r="C526" s="19" t="s">
        <v>3186</v>
      </c>
      <c r="D526" s="20" t="s">
        <v>446</v>
      </c>
      <c r="E526" s="19" t="s">
        <v>3187</v>
      </c>
      <c r="F526" s="19">
        <v>4999</v>
      </c>
      <c r="G526" s="19">
        <v>4999</v>
      </c>
      <c r="H526" s="19">
        <v>799.84</v>
      </c>
      <c r="I526" s="19">
        <v>339.93</v>
      </c>
      <c r="J526" s="19">
        <v>0</v>
      </c>
      <c r="K526" s="19">
        <v>202501</v>
      </c>
      <c r="L526" s="19">
        <v>1139.77</v>
      </c>
      <c r="M526" s="19">
        <f t="shared" si="75"/>
        <v>1139.77</v>
      </c>
      <c r="N526" s="19">
        <v>4</v>
      </c>
    </row>
    <row r="527" customHeight="1" spans="1:14">
      <c r="A527" s="19">
        <f t="shared" si="76"/>
        <v>525</v>
      </c>
      <c r="B527" s="19" t="s">
        <v>3188</v>
      </c>
      <c r="C527" s="19" t="s">
        <v>3189</v>
      </c>
      <c r="D527" s="20" t="s">
        <v>446</v>
      </c>
      <c r="E527" s="19" t="s">
        <v>3190</v>
      </c>
      <c r="F527" s="19">
        <v>4999</v>
      </c>
      <c r="G527" s="19">
        <v>4999</v>
      </c>
      <c r="H527" s="19">
        <v>799.84</v>
      </c>
      <c r="I527" s="19">
        <v>339.93</v>
      </c>
      <c r="J527" s="19">
        <v>0</v>
      </c>
      <c r="K527" s="19">
        <v>202501</v>
      </c>
      <c r="L527" s="19">
        <v>1139.77</v>
      </c>
      <c r="M527" s="19">
        <f t="shared" si="75"/>
        <v>1139.77</v>
      </c>
      <c r="N527" s="19">
        <v>4</v>
      </c>
    </row>
    <row r="528" customHeight="1" spans="1:14">
      <c r="A528" s="19">
        <f t="shared" si="76"/>
        <v>526</v>
      </c>
      <c r="B528" s="19" t="s">
        <v>3191</v>
      </c>
      <c r="C528" s="19" t="s">
        <v>3192</v>
      </c>
      <c r="D528" s="20" t="s">
        <v>446</v>
      </c>
      <c r="E528" s="19" t="s">
        <v>3193</v>
      </c>
      <c r="F528" s="19">
        <v>4999</v>
      </c>
      <c r="G528" s="19">
        <v>4999</v>
      </c>
      <c r="H528" s="19">
        <v>799.84</v>
      </c>
      <c r="I528" s="19">
        <v>339.93</v>
      </c>
      <c r="J528" s="19">
        <v>0</v>
      </c>
      <c r="K528" s="19">
        <v>202501</v>
      </c>
      <c r="L528" s="19">
        <v>1139.77</v>
      </c>
      <c r="M528" s="19">
        <f t="shared" si="75"/>
        <v>1139.77</v>
      </c>
      <c r="N528" s="19">
        <v>4</v>
      </c>
    </row>
    <row r="529" customHeight="1" spans="1:14">
      <c r="A529" s="19">
        <f t="shared" si="76"/>
        <v>527</v>
      </c>
      <c r="B529" s="19" t="s">
        <v>3194</v>
      </c>
      <c r="C529" s="19" t="s">
        <v>3195</v>
      </c>
      <c r="D529" s="20" t="s">
        <v>446</v>
      </c>
      <c r="E529" s="19" t="s">
        <v>2389</v>
      </c>
      <c r="F529" s="19">
        <v>4999</v>
      </c>
      <c r="G529" s="19">
        <v>4999</v>
      </c>
      <c r="H529" s="19">
        <v>799.84</v>
      </c>
      <c r="I529" s="19">
        <v>339.93</v>
      </c>
      <c r="J529" s="19">
        <v>0</v>
      </c>
      <c r="K529" s="19">
        <v>202501</v>
      </c>
      <c r="L529" s="19">
        <v>1139.77</v>
      </c>
      <c r="M529" s="19">
        <f t="shared" si="75"/>
        <v>1139.77</v>
      </c>
      <c r="N529" s="19">
        <v>4</v>
      </c>
    </row>
    <row r="530" customHeight="1" spans="1:14">
      <c r="A530" s="19">
        <f t="shared" si="76"/>
        <v>528</v>
      </c>
      <c r="B530" s="19" t="s">
        <v>3196</v>
      </c>
      <c r="C530" s="19" t="s">
        <v>3197</v>
      </c>
      <c r="D530" s="20" t="s">
        <v>446</v>
      </c>
      <c r="E530" s="19" t="s">
        <v>3198</v>
      </c>
      <c r="F530" s="19">
        <v>4999</v>
      </c>
      <c r="G530" s="19">
        <v>4999</v>
      </c>
      <c r="H530" s="19">
        <v>2399.52</v>
      </c>
      <c r="I530" s="19">
        <v>1019.79</v>
      </c>
      <c r="J530" s="19">
        <v>0</v>
      </c>
      <c r="K530" s="19" t="s">
        <v>1744</v>
      </c>
      <c r="L530" s="19">
        <v>3419.31</v>
      </c>
      <c r="M530" s="19">
        <f t="shared" si="75"/>
        <v>3419.31</v>
      </c>
      <c r="N530" s="19">
        <v>4</v>
      </c>
    </row>
    <row r="531" customHeight="1" spans="1:14">
      <c r="A531" s="19">
        <f t="shared" si="76"/>
        <v>529</v>
      </c>
      <c r="B531" s="19" t="s">
        <v>3199</v>
      </c>
      <c r="C531" s="19" t="s">
        <v>3200</v>
      </c>
      <c r="D531" s="20" t="s">
        <v>446</v>
      </c>
      <c r="E531" s="19" t="s">
        <v>3135</v>
      </c>
      <c r="F531" s="19">
        <v>4999</v>
      </c>
      <c r="G531" s="19">
        <v>4999</v>
      </c>
      <c r="H531" s="19">
        <v>799.84</v>
      </c>
      <c r="I531" s="19">
        <v>339.93</v>
      </c>
      <c r="J531" s="19">
        <v>0</v>
      </c>
      <c r="K531" s="19">
        <v>202501</v>
      </c>
      <c r="L531" s="19">
        <v>1139.77</v>
      </c>
      <c r="M531" s="19">
        <f t="shared" si="75"/>
        <v>1139.77</v>
      </c>
      <c r="N531" s="19">
        <v>4</v>
      </c>
    </row>
    <row r="532" customHeight="1" spans="1:14">
      <c r="A532" s="19">
        <f t="shared" si="76"/>
        <v>530</v>
      </c>
      <c r="B532" s="19" t="s">
        <v>3201</v>
      </c>
      <c r="C532" s="19" t="s">
        <v>2305</v>
      </c>
      <c r="D532" s="20" t="s">
        <v>446</v>
      </c>
      <c r="E532" s="19" t="s">
        <v>3202</v>
      </c>
      <c r="F532" s="19">
        <v>4999</v>
      </c>
      <c r="G532" s="19">
        <v>4999</v>
      </c>
      <c r="H532" s="19">
        <v>2399.52</v>
      </c>
      <c r="I532" s="19">
        <v>1019.79</v>
      </c>
      <c r="J532" s="19">
        <v>0</v>
      </c>
      <c r="K532" s="19" t="s">
        <v>1744</v>
      </c>
      <c r="L532" s="19">
        <v>3419.31</v>
      </c>
      <c r="M532" s="19">
        <f t="shared" si="75"/>
        <v>3419.31</v>
      </c>
      <c r="N532" s="19">
        <v>3</v>
      </c>
    </row>
    <row r="533" customHeight="1" spans="1:14">
      <c r="A533" s="19">
        <f t="shared" si="76"/>
        <v>531</v>
      </c>
      <c r="B533" s="19" t="s">
        <v>3203</v>
      </c>
      <c r="C533" s="19" t="s">
        <v>3204</v>
      </c>
      <c r="D533" s="20" t="s">
        <v>446</v>
      </c>
      <c r="E533" s="19" t="s">
        <v>2398</v>
      </c>
      <c r="F533" s="19">
        <v>4999</v>
      </c>
      <c r="G533" s="19">
        <v>4999</v>
      </c>
      <c r="H533" s="19">
        <v>2399.52</v>
      </c>
      <c r="I533" s="19">
        <v>1019.79</v>
      </c>
      <c r="J533" s="19">
        <v>0</v>
      </c>
      <c r="K533" s="19" t="s">
        <v>1744</v>
      </c>
      <c r="L533" s="19">
        <v>3419.31</v>
      </c>
      <c r="M533" s="19">
        <f t="shared" si="75"/>
        <v>3419.31</v>
      </c>
      <c r="N533" s="19">
        <v>9</v>
      </c>
    </row>
    <row r="534" customHeight="1" spans="1:14">
      <c r="A534" s="19">
        <f t="shared" ref="A534:A543" si="77">ROW()-2</f>
        <v>532</v>
      </c>
      <c r="B534" s="19" t="s">
        <v>3205</v>
      </c>
      <c r="C534" s="19" t="s">
        <v>3206</v>
      </c>
      <c r="D534" s="20" t="s">
        <v>446</v>
      </c>
      <c r="E534" s="19" t="s">
        <v>2038</v>
      </c>
      <c r="F534" s="19">
        <v>4999</v>
      </c>
      <c r="G534" s="19">
        <v>4999</v>
      </c>
      <c r="H534" s="19">
        <v>2399.52</v>
      </c>
      <c r="I534" s="19">
        <v>1019.79</v>
      </c>
      <c r="J534" s="19">
        <v>0</v>
      </c>
      <c r="K534" s="19" t="s">
        <v>1744</v>
      </c>
      <c r="L534" s="19">
        <v>3419.31</v>
      </c>
      <c r="M534" s="19">
        <f t="shared" si="75"/>
        <v>3419.31</v>
      </c>
      <c r="N534" s="19">
        <v>3</v>
      </c>
    </row>
    <row r="535" customHeight="1" spans="1:14">
      <c r="A535" s="19">
        <f t="shared" si="77"/>
        <v>533</v>
      </c>
      <c r="B535" s="19" t="s">
        <v>3207</v>
      </c>
      <c r="C535" s="19" t="s">
        <v>3208</v>
      </c>
      <c r="D535" s="20" t="s">
        <v>446</v>
      </c>
      <c r="E535" s="19" t="s">
        <v>2871</v>
      </c>
      <c r="F535" s="19">
        <v>4999</v>
      </c>
      <c r="G535" s="19">
        <v>4999</v>
      </c>
      <c r="H535" s="19">
        <v>799.84</v>
      </c>
      <c r="I535" s="19">
        <v>339.93</v>
      </c>
      <c r="J535" s="19">
        <v>0</v>
      </c>
      <c r="K535" s="19">
        <v>202501</v>
      </c>
      <c r="L535" s="19">
        <v>1139.77</v>
      </c>
      <c r="M535" s="19">
        <f t="shared" si="75"/>
        <v>1139.77</v>
      </c>
      <c r="N535" s="19">
        <v>3</v>
      </c>
    </row>
    <row r="536" customHeight="1" spans="1:14">
      <c r="A536" s="19">
        <f t="shared" si="77"/>
        <v>534</v>
      </c>
      <c r="B536" s="19" t="s">
        <v>3209</v>
      </c>
      <c r="C536" s="19" t="s">
        <v>3210</v>
      </c>
      <c r="D536" s="20" t="s">
        <v>446</v>
      </c>
      <c r="E536" s="19" t="s">
        <v>3161</v>
      </c>
      <c r="F536" s="19">
        <v>4999</v>
      </c>
      <c r="G536" s="19">
        <v>4999</v>
      </c>
      <c r="H536" s="19">
        <v>799.84</v>
      </c>
      <c r="I536" s="19">
        <v>339.93</v>
      </c>
      <c r="J536" s="19">
        <v>0</v>
      </c>
      <c r="K536" s="19">
        <v>202501</v>
      </c>
      <c r="L536" s="19">
        <v>1139.77</v>
      </c>
      <c r="M536" s="19">
        <f t="shared" si="75"/>
        <v>1139.77</v>
      </c>
      <c r="N536" s="19">
        <v>2</v>
      </c>
    </row>
    <row r="537" customHeight="1" spans="1:14">
      <c r="A537" s="19">
        <f t="shared" si="77"/>
        <v>535</v>
      </c>
      <c r="B537" s="19" t="s">
        <v>3211</v>
      </c>
      <c r="C537" s="19" t="s">
        <v>2741</v>
      </c>
      <c r="D537" s="20" t="s">
        <v>446</v>
      </c>
      <c r="E537" s="19" t="s">
        <v>3212</v>
      </c>
      <c r="F537" s="19">
        <v>4999</v>
      </c>
      <c r="G537" s="19">
        <v>4999</v>
      </c>
      <c r="H537" s="19">
        <v>799.84</v>
      </c>
      <c r="I537" s="19">
        <v>339.93</v>
      </c>
      <c r="J537" s="19">
        <v>0</v>
      </c>
      <c r="K537" s="19">
        <v>202501</v>
      </c>
      <c r="L537" s="19">
        <v>1139.77</v>
      </c>
      <c r="M537" s="19">
        <f t="shared" si="75"/>
        <v>1139.77</v>
      </c>
      <c r="N537" s="19">
        <v>2</v>
      </c>
    </row>
    <row r="538" customHeight="1" spans="1:14">
      <c r="A538" s="19">
        <f t="shared" si="77"/>
        <v>536</v>
      </c>
      <c r="B538" s="19" t="s">
        <v>3213</v>
      </c>
      <c r="C538" s="19" t="s">
        <v>3214</v>
      </c>
      <c r="D538" s="20" t="s">
        <v>446</v>
      </c>
      <c r="E538" s="19" t="s">
        <v>2234</v>
      </c>
      <c r="F538" s="19">
        <v>4999</v>
      </c>
      <c r="G538" s="19">
        <v>4999</v>
      </c>
      <c r="H538" s="19">
        <v>2399.52</v>
      </c>
      <c r="I538" s="19">
        <v>1019.79</v>
      </c>
      <c r="J538" s="19">
        <v>0</v>
      </c>
      <c r="K538" s="19" t="s">
        <v>1744</v>
      </c>
      <c r="L538" s="19">
        <v>3419.31</v>
      </c>
      <c r="M538" s="19">
        <f t="shared" si="75"/>
        <v>3419.31</v>
      </c>
      <c r="N538" s="19">
        <v>2</v>
      </c>
    </row>
    <row r="539" customHeight="1" spans="1:14">
      <c r="A539" s="19">
        <f t="shared" si="77"/>
        <v>537</v>
      </c>
      <c r="B539" s="19" t="s">
        <v>3215</v>
      </c>
      <c r="C539" s="19" t="s">
        <v>3216</v>
      </c>
      <c r="D539" s="20" t="s">
        <v>446</v>
      </c>
      <c r="E539" s="19" t="s">
        <v>2500</v>
      </c>
      <c r="F539" s="19">
        <v>4999</v>
      </c>
      <c r="G539" s="19">
        <v>4999</v>
      </c>
      <c r="H539" s="19">
        <v>2399.52</v>
      </c>
      <c r="I539" s="19">
        <v>1019.79</v>
      </c>
      <c r="J539" s="19">
        <v>0</v>
      </c>
      <c r="K539" s="19" t="s">
        <v>1744</v>
      </c>
      <c r="L539" s="19">
        <v>3419.31</v>
      </c>
      <c r="M539" s="19">
        <f t="shared" si="75"/>
        <v>3419.31</v>
      </c>
      <c r="N539" s="19">
        <v>2</v>
      </c>
    </row>
    <row r="540" customHeight="1" spans="1:14">
      <c r="A540" s="19">
        <f t="shared" si="77"/>
        <v>538</v>
      </c>
      <c r="B540" s="19" t="s">
        <v>3217</v>
      </c>
      <c r="C540" s="19" t="s">
        <v>3134</v>
      </c>
      <c r="D540" s="20" t="s">
        <v>446</v>
      </c>
      <c r="E540" s="19" t="s">
        <v>3218</v>
      </c>
      <c r="F540" s="19">
        <v>4999</v>
      </c>
      <c r="G540" s="19">
        <v>4999</v>
      </c>
      <c r="H540" s="19">
        <v>2399.52</v>
      </c>
      <c r="I540" s="19">
        <v>1019.79</v>
      </c>
      <c r="J540" s="19">
        <v>0</v>
      </c>
      <c r="K540" s="19" t="s">
        <v>1744</v>
      </c>
      <c r="L540" s="19">
        <v>3419.31</v>
      </c>
      <c r="M540" s="19">
        <f t="shared" si="75"/>
        <v>3419.31</v>
      </c>
      <c r="N540" s="19">
        <v>2</v>
      </c>
    </row>
    <row r="541" customHeight="1" spans="1:14">
      <c r="A541" s="19">
        <f t="shared" si="77"/>
        <v>539</v>
      </c>
      <c r="B541" s="19" t="s">
        <v>3219</v>
      </c>
      <c r="C541" s="19" t="s">
        <v>3220</v>
      </c>
      <c r="D541" s="20" t="s">
        <v>446</v>
      </c>
      <c r="E541" s="19" t="s">
        <v>2491</v>
      </c>
      <c r="F541" s="19">
        <v>4999</v>
      </c>
      <c r="G541" s="19">
        <v>4999</v>
      </c>
      <c r="H541" s="19">
        <v>2399.52</v>
      </c>
      <c r="I541" s="19">
        <v>1019.79</v>
      </c>
      <c r="J541" s="19">
        <v>0</v>
      </c>
      <c r="K541" s="19" t="s">
        <v>1744</v>
      </c>
      <c r="L541" s="19">
        <v>3419.31</v>
      </c>
      <c r="M541" s="19">
        <f t="shared" si="75"/>
        <v>3419.31</v>
      </c>
      <c r="N541" s="19">
        <v>2</v>
      </c>
    </row>
    <row r="542" customHeight="1" spans="1:14">
      <c r="A542" s="19">
        <f t="shared" si="77"/>
        <v>540</v>
      </c>
      <c r="B542" s="19" t="s">
        <v>3221</v>
      </c>
      <c r="C542" s="19" t="s">
        <v>3222</v>
      </c>
      <c r="D542" s="20" t="s">
        <v>446</v>
      </c>
      <c r="E542" s="19" t="s">
        <v>2641</v>
      </c>
      <c r="F542" s="19">
        <v>4999</v>
      </c>
      <c r="G542" s="19">
        <v>4999</v>
      </c>
      <c r="H542" s="19">
        <v>2399.52</v>
      </c>
      <c r="I542" s="19">
        <v>1019.79</v>
      </c>
      <c r="J542" s="19">
        <v>0</v>
      </c>
      <c r="K542" s="19" t="s">
        <v>1744</v>
      </c>
      <c r="L542" s="19">
        <v>3419.31</v>
      </c>
      <c r="M542" s="19">
        <f t="shared" si="75"/>
        <v>3419.31</v>
      </c>
      <c r="N542" s="19">
        <v>2</v>
      </c>
    </row>
    <row r="543" customHeight="1" spans="1:14">
      <c r="A543" s="19">
        <f t="shared" si="77"/>
        <v>541</v>
      </c>
      <c r="B543" s="19" t="s">
        <v>3223</v>
      </c>
      <c r="C543" s="19" t="s">
        <v>3224</v>
      </c>
      <c r="D543" s="20" t="s">
        <v>446</v>
      </c>
      <c r="E543" s="19" t="s">
        <v>3225</v>
      </c>
      <c r="F543" s="19">
        <v>4999</v>
      </c>
      <c r="G543" s="19">
        <v>4999</v>
      </c>
      <c r="H543" s="19">
        <v>2399.52</v>
      </c>
      <c r="I543" s="19">
        <v>1019.79</v>
      </c>
      <c r="J543" s="19">
        <v>0</v>
      </c>
      <c r="K543" s="19" t="s">
        <v>1744</v>
      </c>
      <c r="L543" s="19">
        <v>3419.31</v>
      </c>
      <c r="M543" s="19">
        <f t="shared" si="75"/>
        <v>3419.31</v>
      </c>
      <c r="N543" s="19">
        <v>2</v>
      </c>
    </row>
    <row r="544" customHeight="1" spans="1:14">
      <c r="A544" s="19">
        <f t="shared" ref="A544:A553" si="78">ROW()-2</f>
        <v>542</v>
      </c>
      <c r="B544" s="19" t="s">
        <v>3226</v>
      </c>
      <c r="C544" s="19" t="s">
        <v>3227</v>
      </c>
      <c r="D544" s="20" t="s">
        <v>446</v>
      </c>
      <c r="E544" s="19" t="s">
        <v>2573</v>
      </c>
      <c r="F544" s="19">
        <v>4999</v>
      </c>
      <c r="G544" s="19">
        <v>4999</v>
      </c>
      <c r="H544" s="19">
        <v>2399.52</v>
      </c>
      <c r="I544" s="19">
        <v>1019.79</v>
      </c>
      <c r="J544" s="19">
        <v>0</v>
      </c>
      <c r="K544" s="19" t="s">
        <v>1744</v>
      </c>
      <c r="L544" s="19">
        <v>3419.31</v>
      </c>
      <c r="M544" s="19">
        <f t="shared" si="75"/>
        <v>3419.31</v>
      </c>
      <c r="N544" s="19">
        <v>2</v>
      </c>
    </row>
    <row r="545" customHeight="1" spans="1:14">
      <c r="A545" s="19">
        <f t="shared" si="78"/>
        <v>543</v>
      </c>
      <c r="B545" s="19" t="s">
        <v>3228</v>
      </c>
      <c r="C545" s="19" t="s">
        <v>3229</v>
      </c>
      <c r="D545" s="20" t="s">
        <v>446</v>
      </c>
      <c r="E545" s="19" t="s">
        <v>1979</v>
      </c>
      <c r="F545" s="19">
        <v>4999</v>
      </c>
      <c r="G545" s="19">
        <v>4999</v>
      </c>
      <c r="H545" s="19">
        <v>2399.52</v>
      </c>
      <c r="I545" s="19">
        <v>1019.79</v>
      </c>
      <c r="J545" s="19">
        <v>0</v>
      </c>
      <c r="K545" s="19" t="s">
        <v>1744</v>
      </c>
      <c r="L545" s="19">
        <v>3419.31</v>
      </c>
      <c r="M545" s="19">
        <f t="shared" si="75"/>
        <v>3419.31</v>
      </c>
      <c r="N545" s="19">
        <v>1</v>
      </c>
    </row>
    <row r="546" customHeight="1" spans="1:14">
      <c r="A546" s="19">
        <f t="shared" si="78"/>
        <v>544</v>
      </c>
      <c r="B546" s="19" t="s">
        <v>3230</v>
      </c>
      <c r="C546" s="19" t="s">
        <v>3231</v>
      </c>
      <c r="D546" s="20" t="s">
        <v>446</v>
      </c>
      <c r="E546" s="19" t="s">
        <v>3146</v>
      </c>
      <c r="F546" s="19">
        <v>4999</v>
      </c>
      <c r="G546" s="19">
        <v>4999</v>
      </c>
      <c r="H546" s="19">
        <v>2399.52</v>
      </c>
      <c r="I546" s="19">
        <v>1019.79</v>
      </c>
      <c r="J546" s="19">
        <v>0</v>
      </c>
      <c r="K546" s="19" t="s">
        <v>1744</v>
      </c>
      <c r="L546" s="19">
        <v>3419.31</v>
      </c>
      <c r="M546" s="19">
        <f t="shared" si="75"/>
        <v>3419.31</v>
      </c>
      <c r="N546" s="19">
        <v>1</v>
      </c>
    </row>
    <row r="547" customHeight="1" spans="1:14">
      <c r="A547" s="19">
        <f t="shared" si="78"/>
        <v>545</v>
      </c>
      <c r="B547" s="19" t="s">
        <v>3232</v>
      </c>
      <c r="C547" s="19" t="s">
        <v>3233</v>
      </c>
      <c r="D547" s="20" t="s">
        <v>446</v>
      </c>
      <c r="E547" s="19" t="s">
        <v>1786</v>
      </c>
      <c r="F547" s="19">
        <v>4999</v>
      </c>
      <c r="G547" s="19">
        <v>4999</v>
      </c>
      <c r="H547" s="19">
        <v>799.84</v>
      </c>
      <c r="I547" s="19">
        <v>339.93</v>
      </c>
      <c r="J547" s="19">
        <v>0</v>
      </c>
      <c r="K547" s="19">
        <v>202501</v>
      </c>
      <c r="L547" s="19">
        <v>1139.77</v>
      </c>
      <c r="M547" s="19">
        <f t="shared" si="75"/>
        <v>1139.77</v>
      </c>
      <c r="N547" s="19">
        <v>1</v>
      </c>
    </row>
    <row r="548" customHeight="1" spans="1:14">
      <c r="A548" s="19">
        <f t="shared" si="78"/>
        <v>546</v>
      </c>
      <c r="B548" s="19" t="s">
        <v>3234</v>
      </c>
      <c r="C548" s="19" t="s">
        <v>3235</v>
      </c>
      <c r="D548" s="20" t="s">
        <v>446</v>
      </c>
      <c r="E548" s="19" t="s">
        <v>3236</v>
      </c>
      <c r="F548" s="19">
        <v>4999</v>
      </c>
      <c r="G548" s="19">
        <v>4999</v>
      </c>
      <c r="H548" s="19">
        <v>799.84</v>
      </c>
      <c r="I548" s="19">
        <v>339.93</v>
      </c>
      <c r="J548" s="19">
        <v>0</v>
      </c>
      <c r="K548" s="19">
        <v>202501</v>
      </c>
      <c r="L548" s="19">
        <v>1139.77</v>
      </c>
      <c r="M548" s="19">
        <f t="shared" si="75"/>
        <v>1139.77</v>
      </c>
      <c r="N548" s="19">
        <v>1</v>
      </c>
    </row>
    <row r="549" customHeight="1" spans="1:14">
      <c r="A549" s="19">
        <f t="shared" si="78"/>
        <v>547</v>
      </c>
      <c r="B549" s="19" t="s">
        <v>3237</v>
      </c>
      <c r="C549" s="19" t="s">
        <v>3238</v>
      </c>
      <c r="D549" s="20" t="s">
        <v>446</v>
      </c>
      <c r="E549" s="19" t="s">
        <v>3239</v>
      </c>
      <c r="F549" s="19">
        <v>4999</v>
      </c>
      <c r="G549" s="19">
        <v>4999</v>
      </c>
      <c r="H549" s="19">
        <v>1599.68</v>
      </c>
      <c r="I549" s="19">
        <v>679.86</v>
      </c>
      <c r="J549" s="19">
        <v>0</v>
      </c>
      <c r="K549" s="19" t="s">
        <v>2303</v>
      </c>
      <c r="L549" s="19">
        <v>2279.54</v>
      </c>
      <c r="M549" s="19">
        <f t="shared" si="75"/>
        <v>2279.54</v>
      </c>
      <c r="N549" s="19">
        <v>16</v>
      </c>
    </row>
    <row r="550" customHeight="1" spans="1:14">
      <c r="A550" s="19">
        <f t="shared" si="78"/>
        <v>548</v>
      </c>
      <c r="B550" s="19" t="s">
        <v>3240</v>
      </c>
      <c r="C550" s="19" t="s">
        <v>2989</v>
      </c>
      <c r="D550" s="20" t="s">
        <v>446</v>
      </c>
      <c r="E550" s="19" t="s">
        <v>3241</v>
      </c>
      <c r="F550" s="19">
        <v>4999</v>
      </c>
      <c r="G550" s="19">
        <v>4999</v>
      </c>
      <c r="H550" s="19">
        <v>1599.68</v>
      </c>
      <c r="I550" s="19">
        <v>679.86</v>
      </c>
      <c r="J550" s="19">
        <v>0</v>
      </c>
      <c r="K550" s="19" t="s">
        <v>2303</v>
      </c>
      <c r="L550" s="19">
        <v>2279.54</v>
      </c>
      <c r="M550" s="19">
        <f t="shared" si="75"/>
        <v>2279.54</v>
      </c>
      <c r="N550" s="19">
        <v>29</v>
      </c>
    </row>
    <row r="551" customHeight="1" spans="1:14">
      <c r="A551" s="19">
        <f t="shared" si="78"/>
        <v>549</v>
      </c>
      <c r="B551" s="19" t="s">
        <v>3242</v>
      </c>
      <c r="C551" s="19" t="s">
        <v>3243</v>
      </c>
      <c r="D551" s="20" t="s">
        <v>446</v>
      </c>
      <c r="E551" s="19" t="s">
        <v>3244</v>
      </c>
      <c r="F551" s="19">
        <v>4999</v>
      </c>
      <c r="G551" s="19">
        <v>4999</v>
      </c>
      <c r="H551" s="19">
        <v>1599.68</v>
      </c>
      <c r="I551" s="19">
        <v>679.86</v>
      </c>
      <c r="J551" s="19">
        <v>0</v>
      </c>
      <c r="K551" s="19" t="s">
        <v>2303</v>
      </c>
      <c r="L551" s="19">
        <v>2279.54</v>
      </c>
      <c r="M551" s="19">
        <f t="shared" si="75"/>
        <v>2279.54</v>
      </c>
      <c r="N551" s="19">
        <v>7</v>
      </c>
    </row>
    <row r="552" customHeight="1" spans="1:14">
      <c r="A552" s="19">
        <f t="shared" si="78"/>
        <v>550</v>
      </c>
      <c r="B552" s="19" t="s">
        <v>3245</v>
      </c>
      <c r="C552" s="19" t="s">
        <v>3246</v>
      </c>
      <c r="D552" s="20" t="s">
        <v>446</v>
      </c>
      <c r="E552" s="19" t="s">
        <v>3247</v>
      </c>
      <c r="F552" s="19">
        <v>4999</v>
      </c>
      <c r="G552" s="19">
        <v>4999</v>
      </c>
      <c r="H552" s="19">
        <v>1599.68</v>
      </c>
      <c r="I552" s="19">
        <v>679.86</v>
      </c>
      <c r="J552" s="19">
        <v>0</v>
      </c>
      <c r="K552" s="19" t="s">
        <v>2303</v>
      </c>
      <c r="L552" s="19">
        <v>2279.54</v>
      </c>
      <c r="M552" s="19">
        <f t="shared" si="75"/>
        <v>2279.54</v>
      </c>
      <c r="N552" s="19">
        <v>0</v>
      </c>
    </row>
    <row r="553" customHeight="1" spans="1:14">
      <c r="A553" s="19">
        <f t="shared" si="78"/>
        <v>551</v>
      </c>
      <c r="B553" s="19" t="s">
        <v>3248</v>
      </c>
      <c r="C553" s="19" t="s">
        <v>3249</v>
      </c>
      <c r="D553" s="20" t="s">
        <v>446</v>
      </c>
      <c r="E553" s="19" t="s">
        <v>3239</v>
      </c>
      <c r="F553" s="19">
        <v>4999</v>
      </c>
      <c r="G553" s="19">
        <v>4999</v>
      </c>
      <c r="H553" s="19">
        <v>1599.68</v>
      </c>
      <c r="I553" s="19">
        <v>679.86</v>
      </c>
      <c r="J553" s="19">
        <v>0</v>
      </c>
      <c r="K553" s="19" t="s">
        <v>2303</v>
      </c>
      <c r="L553" s="19">
        <v>2279.54</v>
      </c>
      <c r="M553" s="19">
        <f t="shared" si="75"/>
        <v>2279.54</v>
      </c>
      <c r="N553" s="19">
        <v>3</v>
      </c>
    </row>
    <row r="554" customHeight="1" spans="1:14">
      <c r="A554" s="19">
        <f t="shared" ref="A554:A563" si="79">ROW()-2</f>
        <v>552</v>
      </c>
      <c r="B554" s="19" t="s">
        <v>3250</v>
      </c>
      <c r="C554" s="19" t="s">
        <v>3251</v>
      </c>
      <c r="D554" s="20" t="s">
        <v>446</v>
      </c>
      <c r="E554" s="19" t="s">
        <v>3252</v>
      </c>
      <c r="F554" s="19">
        <v>4999</v>
      </c>
      <c r="G554" s="19">
        <v>4999</v>
      </c>
      <c r="H554" s="19">
        <v>1599.68</v>
      </c>
      <c r="I554" s="19">
        <v>679.86</v>
      </c>
      <c r="J554" s="19">
        <v>0</v>
      </c>
      <c r="K554" s="19" t="s">
        <v>2303</v>
      </c>
      <c r="L554" s="19">
        <v>2279.54</v>
      </c>
      <c r="M554" s="19">
        <f t="shared" si="75"/>
        <v>2279.54</v>
      </c>
      <c r="N554" s="19">
        <v>24</v>
      </c>
    </row>
    <row r="555" customHeight="1" spans="1:14">
      <c r="A555" s="19">
        <f t="shared" si="79"/>
        <v>553</v>
      </c>
      <c r="B555" s="19" t="s">
        <v>3253</v>
      </c>
      <c r="C555" s="19" t="s">
        <v>3254</v>
      </c>
      <c r="D555" s="20" t="s">
        <v>446</v>
      </c>
      <c r="E555" s="19" t="s">
        <v>3255</v>
      </c>
      <c r="F555" s="19">
        <v>4999</v>
      </c>
      <c r="G555" s="19">
        <v>4999</v>
      </c>
      <c r="H555" s="19">
        <v>1599.68</v>
      </c>
      <c r="I555" s="19">
        <v>679.86</v>
      </c>
      <c r="J555" s="19">
        <v>0</v>
      </c>
      <c r="K555" s="19" t="s">
        <v>2303</v>
      </c>
      <c r="L555" s="19">
        <v>2279.54</v>
      </c>
      <c r="M555" s="19">
        <f t="shared" si="75"/>
        <v>2279.54</v>
      </c>
      <c r="N555" s="19">
        <v>32</v>
      </c>
    </row>
    <row r="556" customHeight="1" spans="1:14">
      <c r="A556" s="19">
        <f t="shared" si="79"/>
        <v>554</v>
      </c>
      <c r="B556" s="19" t="s">
        <v>3256</v>
      </c>
      <c r="C556" s="19" t="s">
        <v>3257</v>
      </c>
      <c r="D556" s="20" t="s">
        <v>446</v>
      </c>
      <c r="E556" s="19" t="s">
        <v>3241</v>
      </c>
      <c r="F556" s="19">
        <v>4999</v>
      </c>
      <c r="G556" s="19">
        <v>4999</v>
      </c>
      <c r="H556" s="19">
        <v>1599.68</v>
      </c>
      <c r="I556" s="19">
        <v>679.86</v>
      </c>
      <c r="J556" s="19">
        <v>0</v>
      </c>
      <c r="K556" s="19" t="s">
        <v>2303</v>
      </c>
      <c r="L556" s="19">
        <v>2279.54</v>
      </c>
      <c r="M556" s="19">
        <f t="shared" si="75"/>
        <v>2279.54</v>
      </c>
      <c r="N556" s="19">
        <v>3</v>
      </c>
    </row>
    <row r="557" customHeight="1" spans="1:14">
      <c r="A557" s="19">
        <f t="shared" si="79"/>
        <v>555</v>
      </c>
      <c r="B557" s="19" t="s">
        <v>3258</v>
      </c>
      <c r="C557" s="19" t="s">
        <v>3259</v>
      </c>
      <c r="D557" s="20" t="s">
        <v>446</v>
      </c>
      <c r="E557" s="19" t="s">
        <v>3239</v>
      </c>
      <c r="F557" s="19">
        <v>4999</v>
      </c>
      <c r="G557" s="19">
        <v>4999</v>
      </c>
      <c r="H557" s="19">
        <v>1599.68</v>
      </c>
      <c r="I557" s="19">
        <v>679.86</v>
      </c>
      <c r="J557" s="19">
        <v>0</v>
      </c>
      <c r="K557" s="19" t="s">
        <v>2303</v>
      </c>
      <c r="L557" s="19">
        <v>2279.54</v>
      </c>
      <c r="M557" s="19">
        <f t="shared" si="75"/>
        <v>2279.54</v>
      </c>
      <c r="N557" s="19">
        <v>0</v>
      </c>
    </row>
    <row r="558" customHeight="1" spans="1:14">
      <c r="A558" s="19">
        <f t="shared" si="79"/>
        <v>556</v>
      </c>
      <c r="B558" s="19" t="s">
        <v>3260</v>
      </c>
      <c r="C558" s="19" t="s">
        <v>3261</v>
      </c>
      <c r="D558" s="20" t="s">
        <v>446</v>
      </c>
      <c r="E558" s="19" t="s">
        <v>3241</v>
      </c>
      <c r="F558" s="19">
        <v>4999</v>
      </c>
      <c r="G558" s="19">
        <v>4999</v>
      </c>
      <c r="H558" s="19">
        <v>1599.68</v>
      </c>
      <c r="I558" s="19">
        <v>679.86</v>
      </c>
      <c r="J558" s="19">
        <v>0</v>
      </c>
      <c r="K558" s="19" t="s">
        <v>2303</v>
      </c>
      <c r="L558" s="19">
        <v>2279.54</v>
      </c>
      <c r="M558" s="19">
        <f t="shared" si="75"/>
        <v>2279.54</v>
      </c>
      <c r="N558" s="19">
        <v>5</v>
      </c>
    </row>
    <row r="559" customHeight="1" spans="1:14">
      <c r="A559" s="19">
        <f t="shared" si="79"/>
        <v>557</v>
      </c>
      <c r="B559" s="19" t="s">
        <v>3262</v>
      </c>
      <c r="C559" s="19" t="s">
        <v>3263</v>
      </c>
      <c r="D559" s="20" t="s">
        <v>446</v>
      </c>
      <c r="E559" s="19" t="s">
        <v>3264</v>
      </c>
      <c r="F559" s="19">
        <v>4999</v>
      </c>
      <c r="G559" s="19">
        <v>4999</v>
      </c>
      <c r="H559" s="19">
        <v>1599.68</v>
      </c>
      <c r="I559" s="19">
        <v>679.86</v>
      </c>
      <c r="J559" s="19">
        <v>0</v>
      </c>
      <c r="K559" s="19" t="s">
        <v>2303</v>
      </c>
      <c r="L559" s="19">
        <v>2279.54</v>
      </c>
      <c r="M559" s="19">
        <f t="shared" si="75"/>
        <v>2279.54</v>
      </c>
      <c r="N559" s="19">
        <v>21</v>
      </c>
    </row>
    <row r="560" customHeight="1" spans="1:14">
      <c r="A560" s="19">
        <f t="shared" si="79"/>
        <v>558</v>
      </c>
      <c r="B560" s="19" t="s">
        <v>3265</v>
      </c>
      <c r="C560" s="19" t="s">
        <v>3266</v>
      </c>
      <c r="D560" s="20" t="s">
        <v>446</v>
      </c>
      <c r="E560" s="19" t="s">
        <v>3239</v>
      </c>
      <c r="F560" s="19">
        <v>4999</v>
      </c>
      <c r="G560" s="19">
        <v>4999</v>
      </c>
      <c r="H560" s="19">
        <v>1599.68</v>
      </c>
      <c r="I560" s="19">
        <v>679.86</v>
      </c>
      <c r="J560" s="19">
        <v>0</v>
      </c>
      <c r="K560" s="19" t="s">
        <v>2303</v>
      </c>
      <c r="L560" s="19">
        <v>2279.54</v>
      </c>
      <c r="M560" s="19">
        <f t="shared" si="75"/>
        <v>2279.54</v>
      </c>
      <c r="N560" s="19">
        <v>0</v>
      </c>
    </row>
    <row r="561" customHeight="1" spans="1:14">
      <c r="A561" s="19">
        <f t="shared" si="79"/>
        <v>559</v>
      </c>
      <c r="B561" s="19" t="s">
        <v>3267</v>
      </c>
      <c r="C561" s="19" t="s">
        <v>3268</v>
      </c>
      <c r="D561" s="20" t="s">
        <v>446</v>
      </c>
      <c r="E561" s="19" t="s">
        <v>3252</v>
      </c>
      <c r="F561" s="19">
        <v>4999</v>
      </c>
      <c r="G561" s="19">
        <v>4999</v>
      </c>
      <c r="H561" s="19">
        <v>1599.68</v>
      </c>
      <c r="I561" s="19">
        <v>679.86</v>
      </c>
      <c r="J561" s="19">
        <v>0</v>
      </c>
      <c r="K561" s="19" t="s">
        <v>2303</v>
      </c>
      <c r="L561" s="19">
        <v>2279.54</v>
      </c>
      <c r="M561" s="19">
        <f t="shared" si="75"/>
        <v>2279.54</v>
      </c>
      <c r="N561" s="19">
        <v>21</v>
      </c>
    </row>
    <row r="562" customHeight="1" spans="1:14">
      <c r="A562" s="19">
        <f t="shared" si="79"/>
        <v>560</v>
      </c>
      <c r="B562" s="19" t="s">
        <v>3269</v>
      </c>
      <c r="C562" s="19" t="s">
        <v>3270</v>
      </c>
      <c r="D562" s="20" t="s">
        <v>446</v>
      </c>
      <c r="E562" s="19" t="s">
        <v>3271</v>
      </c>
      <c r="F562" s="19">
        <v>4999</v>
      </c>
      <c r="G562" s="19">
        <v>4999</v>
      </c>
      <c r="H562" s="19">
        <v>1599.68</v>
      </c>
      <c r="I562" s="19">
        <v>679.86</v>
      </c>
      <c r="J562" s="19">
        <v>0</v>
      </c>
      <c r="K562" s="19" t="s">
        <v>2303</v>
      </c>
      <c r="L562" s="19">
        <v>2279.54</v>
      </c>
      <c r="M562" s="19">
        <f t="shared" si="75"/>
        <v>2279.54</v>
      </c>
      <c r="N562" s="19">
        <v>17</v>
      </c>
    </row>
    <row r="563" customHeight="1" spans="1:14">
      <c r="A563" s="19">
        <f t="shared" si="79"/>
        <v>561</v>
      </c>
      <c r="B563" s="19" t="s">
        <v>3272</v>
      </c>
      <c r="C563" s="19" t="s">
        <v>3273</v>
      </c>
      <c r="D563" s="20" t="s">
        <v>446</v>
      </c>
      <c r="E563" s="19" t="s">
        <v>3252</v>
      </c>
      <c r="F563" s="19">
        <v>4999</v>
      </c>
      <c r="G563" s="19">
        <v>4999</v>
      </c>
      <c r="H563" s="19">
        <v>1599.68</v>
      </c>
      <c r="I563" s="19">
        <v>679.86</v>
      </c>
      <c r="J563" s="19">
        <v>0</v>
      </c>
      <c r="K563" s="19" t="s">
        <v>2303</v>
      </c>
      <c r="L563" s="19">
        <v>2279.54</v>
      </c>
      <c r="M563" s="19">
        <f t="shared" si="75"/>
        <v>2279.54</v>
      </c>
      <c r="N563" s="19">
        <v>21</v>
      </c>
    </row>
    <row r="564" customHeight="1" spans="1:14">
      <c r="A564" s="19">
        <f t="shared" ref="A564:A573" si="80">ROW()-2</f>
        <v>562</v>
      </c>
      <c r="B564" s="19" t="s">
        <v>3274</v>
      </c>
      <c r="C564" s="19" t="s">
        <v>3275</v>
      </c>
      <c r="D564" s="20" t="s">
        <v>446</v>
      </c>
      <c r="E564" s="19" t="s">
        <v>3276</v>
      </c>
      <c r="F564" s="19">
        <v>4999</v>
      </c>
      <c r="G564" s="19">
        <v>4999</v>
      </c>
      <c r="H564" s="19">
        <v>1599.68</v>
      </c>
      <c r="I564" s="19">
        <v>679.86</v>
      </c>
      <c r="J564" s="19">
        <v>0</v>
      </c>
      <c r="K564" s="19" t="s">
        <v>2303</v>
      </c>
      <c r="L564" s="19">
        <v>2279.54</v>
      </c>
      <c r="M564" s="19">
        <f t="shared" si="75"/>
        <v>2279.54</v>
      </c>
      <c r="N564" s="19">
        <v>0</v>
      </c>
    </row>
    <row r="565" customHeight="1" spans="1:14">
      <c r="A565" s="19">
        <f t="shared" si="80"/>
        <v>563</v>
      </c>
      <c r="B565" s="19" t="s">
        <v>3277</v>
      </c>
      <c r="C565" s="19" t="s">
        <v>2891</v>
      </c>
      <c r="D565" s="20" t="s">
        <v>446</v>
      </c>
      <c r="E565" s="19" t="s">
        <v>3252</v>
      </c>
      <c r="F565" s="19">
        <v>4999</v>
      </c>
      <c r="G565" s="19">
        <v>4999</v>
      </c>
      <c r="H565" s="19">
        <v>1599.68</v>
      </c>
      <c r="I565" s="19">
        <v>679.86</v>
      </c>
      <c r="J565" s="19">
        <v>0</v>
      </c>
      <c r="K565" s="19" t="s">
        <v>2303</v>
      </c>
      <c r="L565" s="19">
        <v>2279.54</v>
      </c>
      <c r="M565" s="19">
        <f t="shared" si="75"/>
        <v>2279.54</v>
      </c>
      <c r="N565" s="19">
        <v>36</v>
      </c>
    </row>
    <row r="566" customHeight="1" spans="1:14">
      <c r="A566" s="19">
        <f t="shared" si="80"/>
        <v>564</v>
      </c>
      <c r="B566" s="19" t="s">
        <v>3278</v>
      </c>
      <c r="C566" s="19" t="s">
        <v>3279</v>
      </c>
      <c r="D566" s="20" t="s">
        <v>446</v>
      </c>
      <c r="E566" s="19" t="s">
        <v>3271</v>
      </c>
      <c r="F566" s="19">
        <v>4999</v>
      </c>
      <c r="G566" s="19">
        <v>4999</v>
      </c>
      <c r="H566" s="19">
        <v>1599.68</v>
      </c>
      <c r="I566" s="19">
        <v>679.86</v>
      </c>
      <c r="J566" s="19">
        <v>0</v>
      </c>
      <c r="K566" s="19" t="s">
        <v>2303</v>
      </c>
      <c r="L566" s="19">
        <v>2279.54</v>
      </c>
      <c r="M566" s="19">
        <f t="shared" si="75"/>
        <v>2279.54</v>
      </c>
      <c r="N566" s="19">
        <v>28</v>
      </c>
    </row>
    <row r="567" customHeight="1" spans="1:14">
      <c r="A567" s="19">
        <f t="shared" si="80"/>
        <v>565</v>
      </c>
      <c r="B567" s="19" t="s">
        <v>3280</v>
      </c>
      <c r="C567" s="19" t="s">
        <v>3281</v>
      </c>
      <c r="D567" s="20" t="s">
        <v>446</v>
      </c>
      <c r="E567" s="19" t="s">
        <v>3282</v>
      </c>
      <c r="F567" s="19">
        <v>4999</v>
      </c>
      <c r="G567" s="19">
        <v>4999</v>
      </c>
      <c r="H567" s="19">
        <v>1599.68</v>
      </c>
      <c r="I567" s="19">
        <v>679.86</v>
      </c>
      <c r="J567" s="19">
        <v>0</v>
      </c>
      <c r="K567" s="19" t="s">
        <v>2303</v>
      </c>
      <c r="L567" s="19">
        <v>2279.54</v>
      </c>
      <c r="M567" s="19">
        <f t="shared" si="75"/>
        <v>2279.54</v>
      </c>
      <c r="N567" s="19">
        <v>32</v>
      </c>
    </row>
    <row r="568" customHeight="1" spans="1:14">
      <c r="A568" s="19">
        <f t="shared" si="80"/>
        <v>566</v>
      </c>
      <c r="B568" s="19" t="s">
        <v>3283</v>
      </c>
      <c r="C568" s="19" t="s">
        <v>3284</v>
      </c>
      <c r="D568" s="20" t="s">
        <v>446</v>
      </c>
      <c r="E568" s="19" t="s">
        <v>3239</v>
      </c>
      <c r="F568" s="19">
        <v>4999</v>
      </c>
      <c r="G568" s="19">
        <v>4999</v>
      </c>
      <c r="H568" s="19">
        <v>1599.68</v>
      </c>
      <c r="I568" s="19">
        <v>679.86</v>
      </c>
      <c r="J568" s="19">
        <v>0</v>
      </c>
      <c r="K568" s="19" t="s">
        <v>2303</v>
      </c>
      <c r="L568" s="19">
        <v>2279.54</v>
      </c>
      <c r="M568" s="19">
        <f t="shared" si="75"/>
        <v>2279.54</v>
      </c>
      <c r="N568" s="19">
        <v>36</v>
      </c>
    </row>
    <row r="569" customHeight="1" spans="1:14">
      <c r="A569" s="19">
        <f t="shared" si="80"/>
        <v>567</v>
      </c>
      <c r="B569" s="19" t="s">
        <v>3285</v>
      </c>
      <c r="C569" s="19" t="s">
        <v>3286</v>
      </c>
      <c r="D569" s="20" t="s">
        <v>446</v>
      </c>
      <c r="E569" s="19" t="s">
        <v>3264</v>
      </c>
      <c r="F569" s="19">
        <v>4999</v>
      </c>
      <c r="G569" s="19">
        <v>4999</v>
      </c>
      <c r="H569" s="19">
        <v>1599.68</v>
      </c>
      <c r="I569" s="19">
        <v>679.86</v>
      </c>
      <c r="J569" s="19">
        <v>0</v>
      </c>
      <c r="K569" s="19" t="s">
        <v>2303</v>
      </c>
      <c r="L569" s="19">
        <v>2279.54</v>
      </c>
      <c r="M569" s="19">
        <f t="shared" si="75"/>
        <v>2279.54</v>
      </c>
      <c r="N569" s="19">
        <v>34</v>
      </c>
    </row>
    <row r="570" customHeight="1" spans="1:14">
      <c r="A570" s="19">
        <f t="shared" si="80"/>
        <v>568</v>
      </c>
      <c r="B570" s="19" t="s">
        <v>3287</v>
      </c>
      <c r="C570" s="19" t="s">
        <v>3288</v>
      </c>
      <c r="D570" s="20" t="s">
        <v>446</v>
      </c>
      <c r="E570" s="19" t="s">
        <v>3289</v>
      </c>
      <c r="F570" s="19">
        <v>4999</v>
      </c>
      <c r="G570" s="19">
        <v>4999</v>
      </c>
      <c r="H570" s="19">
        <v>1599.68</v>
      </c>
      <c r="I570" s="19">
        <v>679.86</v>
      </c>
      <c r="J570" s="19">
        <v>0</v>
      </c>
      <c r="K570" s="19" t="s">
        <v>2303</v>
      </c>
      <c r="L570" s="19">
        <v>2279.54</v>
      </c>
      <c r="M570" s="19">
        <f t="shared" si="75"/>
        <v>2279.54</v>
      </c>
      <c r="N570" s="19">
        <v>3</v>
      </c>
    </row>
    <row r="571" customHeight="1" spans="1:14">
      <c r="A571" s="19">
        <f t="shared" si="80"/>
        <v>569</v>
      </c>
      <c r="B571" s="19" t="s">
        <v>3290</v>
      </c>
      <c r="C571" s="19" t="s">
        <v>3291</v>
      </c>
      <c r="D571" s="20" t="s">
        <v>446</v>
      </c>
      <c r="E571" s="19" t="s">
        <v>3241</v>
      </c>
      <c r="F571" s="19">
        <v>4999</v>
      </c>
      <c r="G571" s="19">
        <v>4999</v>
      </c>
      <c r="H571" s="19">
        <v>1599.68</v>
      </c>
      <c r="I571" s="19">
        <v>679.86</v>
      </c>
      <c r="J571" s="19">
        <v>0</v>
      </c>
      <c r="K571" s="19" t="s">
        <v>2303</v>
      </c>
      <c r="L571" s="19">
        <v>2279.54</v>
      </c>
      <c r="M571" s="19">
        <f t="shared" si="75"/>
        <v>2279.54</v>
      </c>
      <c r="N571" s="19">
        <v>0</v>
      </c>
    </row>
    <row r="572" customHeight="1" spans="1:14">
      <c r="A572" s="19">
        <f t="shared" si="80"/>
        <v>570</v>
      </c>
      <c r="B572" s="19" t="s">
        <v>3292</v>
      </c>
      <c r="C572" s="19" t="s">
        <v>3293</v>
      </c>
      <c r="D572" s="20" t="s">
        <v>446</v>
      </c>
      <c r="E572" s="19" t="s">
        <v>3294</v>
      </c>
      <c r="F572" s="19">
        <v>4999</v>
      </c>
      <c r="G572" s="19">
        <v>4999</v>
      </c>
      <c r="H572" s="19">
        <v>1599.68</v>
      </c>
      <c r="I572" s="19">
        <v>679.86</v>
      </c>
      <c r="J572" s="19">
        <v>0</v>
      </c>
      <c r="K572" s="19" t="s">
        <v>2303</v>
      </c>
      <c r="L572" s="19">
        <v>2279.54</v>
      </c>
      <c r="M572" s="19">
        <f t="shared" si="75"/>
        <v>2279.54</v>
      </c>
      <c r="N572" s="19">
        <v>12</v>
      </c>
    </row>
    <row r="573" customHeight="1" spans="1:14">
      <c r="A573" s="19">
        <f t="shared" si="80"/>
        <v>571</v>
      </c>
      <c r="B573" s="19" t="s">
        <v>3295</v>
      </c>
      <c r="C573" s="19" t="s">
        <v>3296</v>
      </c>
      <c r="D573" s="20" t="s">
        <v>446</v>
      </c>
      <c r="E573" s="19" t="s">
        <v>3289</v>
      </c>
      <c r="F573" s="19">
        <v>4999</v>
      </c>
      <c r="G573" s="19">
        <v>4999</v>
      </c>
      <c r="H573" s="19">
        <v>799.84</v>
      </c>
      <c r="I573" s="19">
        <v>339.93</v>
      </c>
      <c r="J573" s="19">
        <v>0</v>
      </c>
      <c r="K573" s="19">
        <v>202502</v>
      </c>
      <c r="L573" s="19">
        <v>1139.77</v>
      </c>
      <c r="M573" s="19">
        <f t="shared" si="75"/>
        <v>1139.77</v>
      </c>
      <c r="N573" s="19">
        <v>36</v>
      </c>
    </row>
    <row r="574" customHeight="1" spans="1:14">
      <c r="A574" s="19">
        <f t="shared" ref="A574:A583" si="81">ROW()-2</f>
        <v>572</v>
      </c>
      <c r="B574" s="19" t="s">
        <v>3297</v>
      </c>
      <c r="C574" s="19" t="s">
        <v>3298</v>
      </c>
      <c r="D574" s="20" t="s">
        <v>446</v>
      </c>
      <c r="E574" s="19" t="s">
        <v>3255</v>
      </c>
      <c r="F574" s="19">
        <v>4999</v>
      </c>
      <c r="G574" s="19">
        <v>4999</v>
      </c>
      <c r="H574" s="19">
        <v>1599.68</v>
      </c>
      <c r="I574" s="19">
        <v>679.86</v>
      </c>
      <c r="J574" s="19">
        <v>0</v>
      </c>
      <c r="K574" s="19" t="s">
        <v>2303</v>
      </c>
      <c r="L574" s="19">
        <v>2279.54</v>
      </c>
      <c r="M574" s="19">
        <f t="shared" si="75"/>
        <v>2279.54</v>
      </c>
      <c r="N574" s="19">
        <v>36</v>
      </c>
    </row>
    <row r="575" customHeight="1" spans="1:14">
      <c r="A575" s="19">
        <f t="shared" si="81"/>
        <v>573</v>
      </c>
      <c r="B575" s="19" t="s">
        <v>3299</v>
      </c>
      <c r="C575" s="19" t="s">
        <v>3300</v>
      </c>
      <c r="D575" s="20" t="s">
        <v>446</v>
      </c>
      <c r="E575" s="19" t="s">
        <v>3271</v>
      </c>
      <c r="F575" s="19">
        <v>4999</v>
      </c>
      <c r="G575" s="19">
        <v>4999</v>
      </c>
      <c r="H575" s="19">
        <v>1599.68</v>
      </c>
      <c r="I575" s="19">
        <v>679.86</v>
      </c>
      <c r="J575" s="19">
        <v>0</v>
      </c>
      <c r="K575" s="19" t="s">
        <v>2303</v>
      </c>
      <c r="L575" s="19">
        <v>2279.54</v>
      </c>
      <c r="M575" s="19">
        <f t="shared" si="75"/>
        <v>2279.54</v>
      </c>
      <c r="N575" s="19">
        <v>0</v>
      </c>
    </row>
    <row r="576" customHeight="1" spans="1:14">
      <c r="A576" s="19">
        <f t="shared" si="81"/>
        <v>574</v>
      </c>
      <c r="B576" s="19" t="s">
        <v>3301</v>
      </c>
      <c r="C576" s="19" t="s">
        <v>3302</v>
      </c>
      <c r="D576" s="20" t="s">
        <v>446</v>
      </c>
      <c r="E576" s="19" t="s">
        <v>3255</v>
      </c>
      <c r="F576" s="19">
        <v>4999</v>
      </c>
      <c r="G576" s="19">
        <v>4999</v>
      </c>
      <c r="H576" s="19">
        <v>1599.68</v>
      </c>
      <c r="I576" s="19">
        <v>679.86</v>
      </c>
      <c r="J576" s="19">
        <v>0</v>
      </c>
      <c r="K576" s="19" t="s">
        <v>2303</v>
      </c>
      <c r="L576" s="19">
        <v>2279.54</v>
      </c>
      <c r="M576" s="19">
        <f t="shared" si="75"/>
        <v>2279.54</v>
      </c>
      <c r="N576" s="19">
        <v>0</v>
      </c>
    </row>
    <row r="577" customHeight="1" spans="1:14">
      <c r="A577" s="19">
        <f t="shared" si="81"/>
        <v>575</v>
      </c>
      <c r="B577" s="19" t="s">
        <v>3303</v>
      </c>
      <c r="C577" s="19" t="s">
        <v>3304</v>
      </c>
      <c r="D577" s="20" t="s">
        <v>446</v>
      </c>
      <c r="E577" s="19" t="s">
        <v>3271</v>
      </c>
      <c r="F577" s="19">
        <v>4999</v>
      </c>
      <c r="G577" s="19">
        <v>4999</v>
      </c>
      <c r="H577" s="19">
        <v>1599.68</v>
      </c>
      <c r="I577" s="19">
        <v>679.86</v>
      </c>
      <c r="J577" s="19">
        <v>0</v>
      </c>
      <c r="K577" s="19" t="s">
        <v>2303</v>
      </c>
      <c r="L577" s="19">
        <v>2279.54</v>
      </c>
      <c r="M577" s="19">
        <f t="shared" si="75"/>
        <v>2279.54</v>
      </c>
      <c r="N577" s="19">
        <v>23</v>
      </c>
    </row>
    <row r="578" customHeight="1" spans="1:14">
      <c r="A578" s="19">
        <f t="shared" si="81"/>
        <v>576</v>
      </c>
      <c r="B578" s="19" t="s">
        <v>3305</v>
      </c>
      <c r="C578" s="19" t="s">
        <v>3306</v>
      </c>
      <c r="D578" s="20" t="s">
        <v>446</v>
      </c>
      <c r="E578" s="19" t="s">
        <v>3271</v>
      </c>
      <c r="F578" s="19">
        <v>4999</v>
      </c>
      <c r="G578" s="19">
        <v>4999</v>
      </c>
      <c r="H578" s="19">
        <v>1599.68</v>
      </c>
      <c r="I578" s="19">
        <v>679.86</v>
      </c>
      <c r="J578" s="19">
        <v>0</v>
      </c>
      <c r="K578" s="19" t="s">
        <v>2303</v>
      </c>
      <c r="L578" s="19">
        <v>2279.54</v>
      </c>
      <c r="M578" s="19">
        <f t="shared" si="75"/>
        <v>2279.54</v>
      </c>
      <c r="N578" s="19">
        <v>0</v>
      </c>
    </row>
    <row r="579" customHeight="1" spans="1:14">
      <c r="A579" s="19">
        <f t="shared" si="81"/>
        <v>577</v>
      </c>
      <c r="B579" s="19" t="s">
        <v>3307</v>
      </c>
      <c r="C579" s="19" t="s">
        <v>3308</v>
      </c>
      <c r="D579" s="20" t="s">
        <v>446</v>
      </c>
      <c r="E579" s="19" t="s">
        <v>3289</v>
      </c>
      <c r="F579" s="19">
        <v>4999</v>
      </c>
      <c r="G579" s="19">
        <v>4999</v>
      </c>
      <c r="H579" s="19">
        <v>1599.68</v>
      </c>
      <c r="I579" s="19">
        <v>679.86</v>
      </c>
      <c r="J579" s="19">
        <v>0</v>
      </c>
      <c r="K579" s="19" t="s">
        <v>2303</v>
      </c>
      <c r="L579" s="19">
        <v>2279.54</v>
      </c>
      <c r="M579" s="19">
        <f t="shared" si="75"/>
        <v>2279.54</v>
      </c>
      <c r="N579" s="19">
        <v>0</v>
      </c>
    </row>
    <row r="580" customHeight="1" spans="1:14">
      <c r="A580" s="19">
        <f t="shared" si="81"/>
        <v>578</v>
      </c>
      <c r="B580" s="19" t="s">
        <v>3309</v>
      </c>
      <c r="C580" s="19" t="s">
        <v>3310</v>
      </c>
      <c r="D580" s="20" t="s">
        <v>446</v>
      </c>
      <c r="E580" s="19" t="s">
        <v>3311</v>
      </c>
      <c r="F580" s="19">
        <v>4999</v>
      </c>
      <c r="G580" s="19">
        <v>4999</v>
      </c>
      <c r="H580" s="19">
        <v>1599.68</v>
      </c>
      <c r="I580" s="19">
        <v>679.86</v>
      </c>
      <c r="J580" s="19">
        <v>0</v>
      </c>
      <c r="K580" s="19" t="s">
        <v>2303</v>
      </c>
      <c r="L580" s="19">
        <v>2279.54</v>
      </c>
      <c r="M580" s="19">
        <f t="shared" ref="M580:M643" si="82">L580</f>
        <v>2279.54</v>
      </c>
      <c r="N580" s="19">
        <v>26</v>
      </c>
    </row>
    <row r="581" customHeight="1" spans="1:14">
      <c r="A581" s="19">
        <f t="shared" si="81"/>
        <v>579</v>
      </c>
      <c r="B581" s="19" t="s">
        <v>3312</v>
      </c>
      <c r="C581" s="19" t="s">
        <v>2986</v>
      </c>
      <c r="D581" s="20" t="s">
        <v>446</v>
      </c>
      <c r="E581" s="19" t="s">
        <v>3313</v>
      </c>
      <c r="F581" s="19">
        <v>4999</v>
      </c>
      <c r="G581" s="19">
        <v>4999</v>
      </c>
      <c r="H581" s="19">
        <v>1599.68</v>
      </c>
      <c r="I581" s="19">
        <v>679.86</v>
      </c>
      <c r="J581" s="19">
        <v>0</v>
      </c>
      <c r="K581" s="19" t="s">
        <v>2303</v>
      </c>
      <c r="L581" s="19">
        <v>2279.54</v>
      </c>
      <c r="M581" s="19">
        <f t="shared" si="82"/>
        <v>2279.54</v>
      </c>
      <c r="N581" s="19">
        <v>32</v>
      </c>
    </row>
    <row r="582" customHeight="1" spans="1:14">
      <c r="A582" s="19">
        <f t="shared" si="81"/>
        <v>580</v>
      </c>
      <c r="B582" s="19" t="s">
        <v>3314</v>
      </c>
      <c r="C582" s="19" t="s">
        <v>3315</v>
      </c>
      <c r="D582" s="20" t="s">
        <v>446</v>
      </c>
      <c r="E582" s="19" t="s">
        <v>3311</v>
      </c>
      <c r="F582" s="19">
        <v>4999</v>
      </c>
      <c r="G582" s="19">
        <v>4999</v>
      </c>
      <c r="H582" s="19">
        <v>1599.68</v>
      </c>
      <c r="I582" s="19">
        <v>679.86</v>
      </c>
      <c r="J582" s="19">
        <v>0</v>
      </c>
      <c r="K582" s="19" t="s">
        <v>2303</v>
      </c>
      <c r="L582" s="19">
        <v>2279.54</v>
      </c>
      <c r="M582" s="19">
        <f t="shared" si="82"/>
        <v>2279.54</v>
      </c>
      <c r="N582" s="19">
        <v>24</v>
      </c>
    </row>
    <row r="583" customHeight="1" spans="1:14">
      <c r="A583" s="19">
        <f t="shared" si="81"/>
        <v>581</v>
      </c>
      <c r="B583" s="19" t="s">
        <v>3316</v>
      </c>
      <c r="C583" s="19" t="s">
        <v>3317</v>
      </c>
      <c r="D583" s="20" t="s">
        <v>446</v>
      </c>
      <c r="E583" s="19" t="s">
        <v>3271</v>
      </c>
      <c r="F583" s="19">
        <v>4999</v>
      </c>
      <c r="G583" s="19">
        <v>4999</v>
      </c>
      <c r="H583" s="19">
        <v>1599.68</v>
      </c>
      <c r="I583" s="19">
        <v>679.86</v>
      </c>
      <c r="J583" s="19">
        <v>0</v>
      </c>
      <c r="K583" s="19" t="s">
        <v>2303</v>
      </c>
      <c r="L583" s="19">
        <v>2279.54</v>
      </c>
      <c r="M583" s="19">
        <f t="shared" si="82"/>
        <v>2279.54</v>
      </c>
      <c r="N583" s="19">
        <v>36</v>
      </c>
    </row>
    <row r="584" customHeight="1" spans="1:14">
      <c r="A584" s="19">
        <f t="shared" ref="A584:A593" si="83">ROW()-2</f>
        <v>582</v>
      </c>
      <c r="B584" s="19" t="s">
        <v>3318</v>
      </c>
      <c r="C584" s="19" t="s">
        <v>3319</v>
      </c>
      <c r="D584" s="20" t="s">
        <v>446</v>
      </c>
      <c r="E584" s="19" t="s">
        <v>3271</v>
      </c>
      <c r="F584" s="19">
        <v>4999</v>
      </c>
      <c r="G584" s="19">
        <v>4999</v>
      </c>
      <c r="H584" s="19">
        <v>1599.68</v>
      </c>
      <c r="I584" s="19">
        <v>679.86</v>
      </c>
      <c r="J584" s="19">
        <v>0</v>
      </c>
      <c r="K584" s="19" t="s">
        <v>2303</v>
      </c>
      <c r="L584" s="19">
        <v>2279.54</v>
      </c>
      <c r="M584" s="19">
        <f t="shared" si="82"/>
        <v>2279.54</v>
      </c>
      <c r="N584" s="19">
        <v>29</v>
      </c>
    </row>
    <row r="585" customHeight="1" spans="1:14">
      <c r="A585" s="19">
        <f t="shared" si="83"/>
        <v>583</v>
      </c>
      <c r="B585" s="19" t="s">
        <v>3320</v>
      </c>
      <c r="C585" s="19" t="s">
        <v>3321</v>
      </c>
      <c r="D585" s="20" t="s">
        <v>446</v>
      </c>
      <c r="E585" s="19" t="s">
        <v>3322</v>
      </c>
      <c r="F585" s="19">
        <v>4999</v>
      </c>
      <c r="G585" s="19">
        <v>4999</v>
      </c>
      <c r="H585" s="19">
        <v>1599.68</v>
      </c>
      <c r="I585" s="19">
        <v>679.86</v>
      </c>
      <c r="J585" s="19">
        <v>0</v>
      </c>
      <c r="K585" s="19" t="s">
        <v>2303</v>
      </c>
      <c r="L585" s="19">
        <v>2279.54</v>
      </c>
      <c r="M585" s="19">
        <f t="shared" si="82"/>
        <v>2279.54</v>
      </c>
      <c r="N585" s="19">
        <v>24</v>
      </c>
    </row>
    <row r="586" customHeight="1" spans="1:14">
      <c r="A586" s="19">
        <f t="shared" si="83"/>
        <v>584</v>
      </c>
      <c r="B586" s="19" t="s">
        <v>3323</v>
      </c>
      <c r="C586" s="19" t="s">
        <v>3324</v>
      </c>
      <c r="D586" s="20" t="s">
        <v>446</v>
      </c>
      <c r="E586" s="19" t="s">
        <v>3252</v>
      </c>
      <c r="F586" s="19">
        <v>4999</v>
      </c>
      <c r="G586" s="19">
        <v>4999</v>
      </c>
      <c r="H586" s="19">
        <v>1599.68</v>
      </c>
      <c r="I586" s="19">
        <v>679.86</v>
      </c>
      <c r="J586" s="19">
        <v>0</v>
      </c>
      <c r="K586" s="19" t="s">
        <v>2303</v>
      </c>
      <c r="L586" s="19">
        <v>2279.54</v>
      </c>
      <c r="M586" s="19">
        <f t="shared" si="82"/>
        <v>2279.54</v>
      </c>
      <c r="N586" s="19">
        <v>0</v>
      </c>
    </row>
    <row r="587" customHeight="1" spans="1:14">
      <c r="A587" s="19">
        <f t="shared" si="83"/>
        <v>585</v>
      </c>
      <c r="B587" s="19" t="s">
        <v>3325</v>
      </c>
      <c r="C587" s="19" t="s">
        <v>3326</v>
      </c>
      <c r="D587" s="20" t="s">
        <v>446</v>
      </c>
      <c r="E587" s="19" t="s">
        <v>3264</v>
      </c>
      <c r="F587" s="19">
        <v>4999</v>
      </c>
      <c r="G587" s="19">
        <v>4999</v>
      </c>
      <c r="H587" s="19">
        <v>1599.68</v>
      </c>
      <c r="I587" s="19">
        <v>679.86</v>
      </c>
      <c r="J587" s="19">
        <v>0</v>
      </c>
      <c r="K587" s="19" t="s">
        <v>2303</v>
      </c>
      <c r="L587" s="19">
        <v>2279.54</v>
      </c>
      <c r="M587" s="19">
        <f t="shared" si="82"/>
        <v>2279.54</v>
      </c>
      <c r="N587" s="19">
        <v>24</v>
      </c>
    </row>
    <row r="588" customHeight="1" spans="1:14">
      <c r="A588" s="19">
        <f t="shared" si="83"/>
        <v>586</v>
      </c>
      <c r="B588" s="19" t="s">
        <v>3327</v>
      </c>
      <c r="C588" s="19" t="s">
        <v>3328</v>
      </c>
      <c r="D588" s="20" t="s">
        <v>446</v>
      </c>
      <c r="E588" s="19" t="s">
        <v>3329</v>
      </c>
      <c r="F588" s="19">
        <v>4999</v>
      </c>
      <c r="G588" s="19">
        <v>4999</v>
      </c>
      <c r="H588" s="19">
        <v>1599.68</v>
      </c>
      <c r="I588" s="19">
        <v>679.86</v>
      </c>
      <c r="J588" s="19">
        <v>0</v>
      </c>
      <c r="K588" s="19" t="s">
        <v>2303</v>
      </c>
      <c r="L588" s="19">
        <v>2279.54</v>
      </c>
      <c r="M588" s="19">
        <f t="shared" si="82"/>
        <v>2279.54</v>
      </c>
      <c r="N588" s="19">
        <v>36</v>
      </c>
    </row>
    <row r="589" customHeight="1" spans="1:14">
      <c r="A589" s="19">
        <f t="shared" si="83"/>
        <v>587</v>
      </c>
      <c r="B589" s="19" t="s">
        <v>3330</v>
      </c>
      <c r="C589" s="19" t="s">
        <v>3331</v>
      </c>
      <c r="D589" s="20" t="s">
        <v>446</v>
      </c>
      <c r="E589" s="19" t="s">
        <v>3313</v>
      </c>
      <c r="F589" s="19">
        <v>4999</v>
      </c>
      <c r="G589" s="19">
        <v>4999</v>
      </c>
      <c r="H589" s="19">
        <v>1599.68</v>
      </c>
      <c r="I589" s="19">
        <v>679.86</v>
      </c>
      <c r="J589" s="19">
        <v>0</v>
      </c>
      <c r="K589" s="19" t="s">
        <v>2303</v>
      </c>
      <c r="L589" s="19">
        <v>2279.54</v>
      </c>
      <c r="M589" s="19">
        <f t="shared" si="82"/>
        <v>2279.54</v>
      </c>
      <c r="N589" s="19">
        <v>36</v>
      </c>
    </row>
    <row r="590" customHeight="1" spans="1:14">
      <c r="A590" s="19">
        <f t="shared" si="83"/>
        <v>588</v>
      </c>
      <c r="B590" s="19" t="s">
        <v>3332</v>
      </c>
      <c r="C590" s="19" t="s">
        <v>3333</v>
      </c>
      <c r="D590" s="20" t="s">
        <v>446</v>
      </c>
      <c r="E590" s="19" t="s">
        <v>3334</v>
      </c>
      <c r="F590" s="19">
        <v>4999</v>
      </c>
      <c r="G590" s="19">
        <v>4999</v>
      </c>
      <c r="H590" s="19">
        <v>1599.68</v>
      </c>
      <c r="I590" s="19">
        <v>679.86</v>
      </c>
      <c r="J590" s="19">
        <v>0</v>
      </c>
      <c r="K590" s="19" t="s">
        <v>2303</v>
      </c>
      <c r="L590" s="19">
        <v>2279.54</v>
      </c>
      <c r="M590" s="19">
        <f t="shared" si="82"/>
        <v>2279.54</v>
      </c>
      <c r="N590" s="19">
        <v>0</v>
      </c>
    </row>
    <row r="591" customHeight="1" spans="1:14">
      <c r="A591" s="19">
        <f t="shared" si="83"/>
        <v>589</v>
      </c>
      <c r="B591" s="19" t="s">
        <v>3335</v>
      </c>
      <c r="C591" s="19" t="s">
        <v>3336</v>
      </c>
      <c r="D591" s="20" t="s">
        <v>446</v>
      </c>
      <c r="E591" s="19" t="s">
        <v>3337</v>
      </c>
      <c r="F591" s="19">
        <v>4999</v>
      </c>
      <c r="G591" s="19">
        <v>4999</v>
      </c>
      <c r="H591" s="19">
        <v>1599.68</v>
      </c>
      <c r="I591" s="19">
        <v>679.86</v>
      </c>
      <c r="J591" s="19">
        <v>0</v>
      </c>
      <c r="K591" s="19" t="s">
        <v>2303</v>
      </c>
      <c r="L591" s="19">
        <v>2279.54</v>
      </c>
      <c r="M591" s="19">
        <f t="shared" si="82"/>
        <v>2279.54</v>
      </c>
      <c r="N591" s="19">
        <v>0</v>
      </c>
    </row>
    <row r="592" customHeight="1" spans="1:14">
      <c r="A592" s="19">
        <f t="shared" si="83"/>
        <v>590</v>
      </c>
      <c r="B592" s="19" t="s">
        <v>3338</v>
      </c>
      <c r="C592" s="19" t="s">
        <v>3339</v>
      </c>
      <c r="D592" s="20" t="s">
        <v>446</v>
      </c>
      <c r="E592" s="19" t="s">
        <v>3289</v>
      </c>
      <c r="F592" s="19">
        <v>4999</v>
      </c>
      <c r="G592" s="19">
        <v>4999</v>
      </c>
      <c r="H592" s="19">
        <v>799.84</v>
      </c>
      <c r="I592" s="19">
        <v>339.93</v>
      </c>
      <c r="J592" s="19">
        <v>0</v>
      </c>
      <c r="K592" s="19">
        <v>202502</v>
      </c>
      <c r="L592" s="19">
        <v>1139.77</v>
      </c>
      <c r="M592" s="19">
        <f t="shared" si="82"/>
        <v>1139.77</v>
      </c>
      <c r="N592" s="19">
        <v>36</v>
      </c>
    </row>
    <row r="593" customHeight="1" spans="1:14">
      <c r="A593" s="19">
        <f t="shared" si="83"/>
        <v>591</v>
      </c>
      <c r="B593" s="19" t="s">
        <v>3340</v>
      </c>
      <c r="C593" s="19" t="s">
        <v>3341</v>
      </c>
      <c r="D593" s="20" t="s">
        <v>446</v>
      </c>
      <c r="E593" s="19" t="s">
        <v>3342</v>
      </c>
      <c r="F593" s="19">
        <v>4999</v>
      </c>
      <c r="G593" s="19">
        <v>4999</v>
      </c>
      <c r="H593" s="19">
        <v>799.84</v>
      </c>
      <c r="I593" s="19">
        <v>339.93</v>
      </c>
      <c r="J593" s="19">
        <v>0</v>
      </c>
      <c r="K593" s="19">
        <v>202502</v>
      </c>
      <c r="L593" s="19">
        <v>1139.77</v>
      </c>
      <c r="M593" s="19">
        <f t="shared" si="82"/>
        <v>1139.77</v>
      </c>
      <c r="N593" s="19">
        <v>35</v>
      </c>
    </row>
    <row r="594" customHeight="1" spans="1:14">
      <c r="A594" s="19">
        <f t="shared" ref="A594:A603" si="84">ROW()-2</f>
        <v>592</v>
      </c>
      <c r="B594" s="19" t="s">
        <v>3343</v>
      </c>
      <c r="C594" s="19" t="s">
        <v>3344</v>
      </c>
      <c r="D594" s="20" t="s">
        <v>446</v>
      </c>
      <c r="E594" s="19" t="s">
        <v>3345</v>
      </c>
      <c r="F594" s="19">
        <v>4999</v>
      </c>
      <c r="G594" s="19">
        <v>4999</v>
      </c>
      <c r="H594" s="19">
        <v>799.84</v>
      </c>
      <c r="I594" s="19">
        <v>339.93</v>
      </c>
      <c r="J594" s="19">
        <v>0</v>
      </c>
      <c r="K594" s="19">
        <v>202502</v>
      </c>
      <c r="L594" s="19">
        <v>1139.77</v>
      </c>
      <c r="M594" s="19">
        <f t="shared" si="82"/>
        <v>1139.77</v>
      </c>
      <c r="N594" s="19">
        <v>36</v>
      </c>
    </row>
    <row r="595" customHeight="1" spans="1:14">
      <c r="A595" s="19">
        <f t="shared" si="84"/>
        <v>593</v>
      </c>
      <c r="B595" s="19" t="s">
        <v>3346</v>
      </c>
      <c r="C595" s="19" t="s">
        <v>3347</v>
      </c>
      <c r="D595" s="20" t="s">
        <v>446</v>
      </c>
      <c r="E595" s="19" t="s">
        <v>3348</v>
      </c>
      <c r="F595" s="19">
        <v>4999</v>
      </c>
      <c r="G595" s="19">
        <v>4999</v>
      </c>
      <c r="H595" s="19">
        <v>1599.68</v>
      </c>
      <c r="I595" s="19">
        <v>679.86</v>
      </c>
      <c r="J595" s="19">
        <v>0</v>
      </c>
      <c r="K595" s="19" t="s">
        <v>2303</v>
      </c>
      <c r="L595" s="19">
        <v>2279.54</v>
      </c>
      <c r="M595" s="19">
        <f t="shared" si="82"/>
        <v>2279.54</v>
      </c>
      <c r="N595" s="19">
        <v>16</v>
      </c>
    </row>
    <row r="596" customHeight="1" spans="1:14">
      <c r="A596" s="19">
        <f t="shared" si="84"/>
        <v>594</v>
      </c>
      <c r="B596" s="19" t="s">
        <v>3349</v>
      </c>
      <c r="C596" s="19" t="s">
        <v>3350</v>
      </c>
      <c r="D596" s="20" t="s">
        <v>446</v>
      </c>
      <c r="E596" s="19" t="s">
        <v>3271</v>
      </c>
      <c r="F596" s="19">
        <v>4999</v>
      </c>
      <c r="G596" s="19">
        <v>4999</v>
      </c>
      <c r="H596" s="19">
        <v>799.84</v>
      </c>
      <c r="I596" s="19">
        <v>339.93</v>
      </c>
      <c r="J596" s="19">
        <v>0</v>
      </c>
      <c r="K596" s="19">
        <v>202502</v>
      </c>
      <c r="L596" s="19">
        <v>1139.77</v>
      </c>
      <c r="M596" s="19">
        <f t="shared" si="82"/>
        <v>1139.77</v>
      </c>
      <c r="N596" s="19">
        <v>35</v>
      </c>
    </row>
    <row r="597" customHeight="1" spans="1:14">
      <c r="A597" s="19">
        <f t="shared" si="84"/>
        <v>595</v>
      </c>
      <c r="B597" s="19" t="s">
        <v>3351</v>
      </c>
      <c r="C597" s="19" t="s">
        <v>3352</v>
      </c>
      <c r="D597" s="20" t="s">
        <v>446</v>
      </c>
      <c r="E597" s="19" t="s">
        <v>3353</v>
      </c>
      <c r="F597" s="19">
        <v>4999</v>
      </c>
      <c r="G597" s="19">
        <v>4999</v>
      </c>
      <c r="H597" s="19">
        <v>799.84</v>
      </c>
      <c r="I597" s="19">
        <v>339.93</v>
      </c>
      <c r="J597" s="19">
        <v>0</v>
      </c>
      <c r="K597" s="19">
        <v>202502</v>
      </c>
      <c r="L597" s="19">
        <v>1139.77</v>
      </c>
      <c r="M597" s="19">
        <f t="shared" si="82"/>
        <v>1139.77</v>
      </c>
      <c r="N597" s="19">
        <v>36</v>
      </c>
    </row>
    <row r="598" customHeight="1" spans="1:14">
      <c r="A598" s="19">
        <f t="shared" si="84"/>
        <v>596</v>
      </c>
      <c r="B598" s="19" t="s">
        <v>3354</v>
      </c>
      <c r="C598" s="19" t="s">
        <v>3355</v>
      </c>
      <c r="D598" s="20" t="s">
        <v>446</v>
      </c>
      <c r="E598" s="19" t="s">
        <v>3356</v>
      </c>
      <c r="F598" s="19">
        <v>4999</v>
      </c>
      <c r="G598" s="19">
        <v>4999</v>
      </c>
      <c r="H598" s="19">
        <v>1599.68</v>
      </c>
      <c r="I598" s="19">
        <v>679.86</v>
      </c>
      <c r="J598" s="19">
        <v>0</v>
      </c>
      <c r="K598" s="19" t="s">
        <v>2303</v>
      </c>
      <c r="L598" s="19">
        <v>2279.54</v>
      </c>
      <c r="M598" s="19">
        <f t="shared" si="82"/>
        <v>2279.54</v>
      </c>
      <c r="N598" s="19">
        <v>20</v>
      </c>
    </row>
    <row r="599" customHeight="1" spans="1:14">
      <c r="A599" s="19">
        <f t="shared" si="84"/>
        <v>597</v>
      </c>
      <c r="B599" s="19" t="s">
        <v>3357</v>
      </c>
      <c r="C599" s="19" t="s">
        <v>3358</v>
      </c>
      <c r="D599" s="20" t="s">
        <v>446</v>
      </c>
      <c r="E599" s="19" t="s">
        <v>3329</v>
      </c>
      <c r="F599" s="19">
        <v>4999</v>
      </c>
      <c r="G599" s="19">
        <v>4999</v>
      </c>
      <c r="H599" s="19">
        <v>1599.68</v>
      </c>
      <c r="I599" s="19">
        <v>679.86</v>
      </c>
      <c r="J599" s="19">
        <v>0</v>
      </c>
      <c r="K599" s="19" t="s">
        <v>2303</v>
      </c>
      <c r="L599" s="19">
        <v>2279.54</v>
      </c>
      <c r="M599" s="19">
        <f t="shared" si="82"/>
        <v>2279.54</v>
      </c>
      <c r="N599" s="19">
        <v>27</v>
      </c>
    </row>
    <row r="600" customHeight="1" spans="1:14">
      <c r="A600" s="19">
        <f t="shared" si="84"/>
        <v>598</v>
      </c>
      <c r="B600" s="19" t="s">
        <v>3359</v>
      </c>
      <c r="C600" s="19" t="s">
        <v>3360</v>
      </c>
      <c r="D600" s="20" t="s">
        <v>446</v>
      </c>
      <c r="E600" s="19" t="s">
        <v>3361</v>
      </c>
      <c r="F600" s="19">
        <v>4999</v>
      </c>
      <c r="G600" s="19">
        <v>4999</v>
      </c>
      <c r="H600" s="19">
        <v>1599.68</v>
      </c>
      <c r="I600" s="19">
        <v>679.86</v>
      </c>
      <c r="J600" s="19">
        <v>0</v>
      </c>
      <c r="K600" s="19" t="s">
        <v>2303</v>
      </c>
      <c r="L600" s="19">
        <v>2279.54</v>
      </c>
      <c r="M600" s="19">
        <f t="shared" si="82"/>
        <v>2279.54</v>
      </c>
      <c r="N600" s="19">
        <v>27</v>
      </c>
    </row>
    <row r="601" customHeight="1" spans="1:14">
      <c r="A601" s="19">
        <f t="shared" si="84"/>
        <v>599</v>
      </c>
      <c r="B601" s="19" t="s">
        <v>3362</v>
      </c>
      <c r="C601" s="19" t="s">
        <v>3363</v>
      </c>
      <c r="D601" s="20" t="s">
        <v>446</v>
      </c>
      <c r="E601" s="19" t="s">
        <v>3364</v>
      </c>
      <c r="F601" s="19">
        <v>4999</v>
      </c>
      <c r="G601" s="19">
        <v>4999</v>
      </c>
      <c r="H601" s="19">
        <v>1599.68</v>
      </c>
      <c r="I601" s="19">
        <v>679.86</v>
      </c>
      <c r="J601" s="19">
        <v>0</v>
      </c>
      <c r="K601" s="19" t="s">
        <v>2303</v>
      </c>
      <c r="L601" s="19">
        <v>2279.54</v>
      </c>
      <c r="M601" s="19">
        <f t="shared" si="82"/>
        <v>2279.54</v>
      </c>
      <c r="N601" s="19">
        <v>36</v>
      </c>
    </row>
    <row r="602" customHeight="1" spans="1:14">
      <c r="A602" s="19">
        <f t="shared" si="84"/>
        <v>600</v>
      </c>
      <c r="B602" s="19" t="s">
        <v>3365</v>
      </c>
      <c r="C602" s="19" t="s">
        <v>3366</v>
      </c>
      <c r="D602" s="20" t="s">
        <v>446</v>
      </c>
      <c r="E602" s="19" t="s">
        <v>3311</v>
      </c>
      <c r="F602" s="19">
        <v>4999</v>
      </c>
      <c r="G602" s="19">
        <v>4999</v>
      </c>
      <c r="H602" s="19">
        <v>799.84</v>
      </c>
      <c r="I602" s="19">
        <v>339.93</v>
      </c>
      <c r="J602" s="19">
        <v>0</v>
      </c>
      <c r="K602" s="19">
        <v>202502</v>
      </c>
      <c r="L602" s="19">
        <v>1139.77</v>
      </c>
      <c r="M602" s="19">
        <f t="shared" si="82"/>
        <v>1139.77</v>
      </c>
      <c r="N602" s="19">
        <v>35</v>
      </c>
    </row>
    <row r="603" customHeight="1" spans="1:14">
      <c r="A603" s="19">
        <f t="shared" si="84"/>
        <v>601</v>
      </c>
      <c r="B603" s="19" t="s">
        <v>3367</v>
      </c>
      <c r="C603" s="19" t="s">
        <v>3368</v>
      </c>
      <c r="D603" s="20" t="s">
        <v>446</v>
      </c>
      <c r="E603" s="19" t="s">
        <v>3369</v>
      </c>
      <c r="F603" s="19">
        <v>4999</v>
      </c>
      <c r="G603" s="19">
        <v>4999</v>
      </c>
      <c r="H603" s="19">
        <v>1599.68</v>
      </c>
      <c r="I603" s="19">
        <v>679.86</v>
      </c>
      <c r="J603" s="19">
        <v>0</v>
      </c>
      <c r="K603" s="19" t="s">
        <v>2303</v>
      </c>
      <c r="L603" s="19">
        <v>2279.54</v>
      </c>
      <c r="M603" s="19">
        <f t="shared" si="82"/>
        <v>2279.54</v>
      </c>
      <c r="N603" s="19">
        <v>7</v>
      </c>
    </row>
    <row r="604" customHeight="1" spans="1:14">
      <c r="A604" s="19">
        <f t="shared" ref="A604:A613" si="85">ROW()-2</f>
        <v>602</v>
      </c>
      <c r="B604" s="19" t="s">
        <v>3370</v>
      </c>
      <c r="C604" s="19" t="s">
        <v>3371</v>
      </c>
      <c r="D604" s="20" t="s">
        <v>450</v>
      </c>
      <c r="E604" s="19" t="s">
        <v>3372</v>
      </c>
      <c r="F604" s="19">
        <v>4999</v>
      </c>
      <c r="G604" s="19">
        <v>4999</v>
      </c>
      <c r="H604" s="19">
        <f t="shared" ref="H604:H624" si="86">F604*0.16*(MID(K604,12,2)-MID(K604,5,2)+1)</f>
        <v>799.84</v>
      </c>
      <c r="I604" s="19">
        <v>339.93</v>
      </c>
      <c r="J604" s="19">
        <v>0</v>
      </c>
      <c r="K604" s="19" t="s">
        <v>1912</v>
      </c>
      <c r="L604" s="19">
        <v>1139.77</v>
      </c>
      <c r="M604" s="19">
        <f t="shared" si="82"/>
        <v>1139.77</v>
      </c>
      <c r="N604" s="19">
        <v>23</v>
      </c>
    </row>
    <row r="605" customHeight="1" spans="1:14">
      <c r="A605" s="19">
        <f t="shared" si="85"/>
        <v>603</v>
      </c>
      <c r="B605" s="19" t="s">
        <v>3373</v>
      </c>
      <c r="C605" s="19" t="s">
        <v>3206</v>
      </c>
      <c r="D605" s="20" t="s">
        <v>450</v>
      </c>
      <c r="E605" s="19" t="s">
        <v>2712</v>
      </c>
      <c r="F605" s="19">
        <v>4999</v>
      </c>
      <c r="G605" s="19">
        <v>4999</v>
      </c>
      <c r="H605" s="19">
        <f t="shared" si="86"/>
        <v>2399.52</v>
      </c>
      <c r="I605" s="19">
        <v>1019.79</v>
      </c>
      <c r="J605" s="19">
        <v>0</v>
      </c>
      <c r="K605" s="19" t="s">
        <v>1744</v>
      </c>
      <c r="L605" s="19">
        <v>3419.31</v>
      </c>
      <c r="M605" s="19">
        <f t="shared" si="82"/>
        <v>3419.31</v>
      </c>
      <c r="N605" s="19">
        <v>26</v>
      </c>
    </row>
    <row r="606" customHeight="1" spans="1:14">
      <c r="A606" s="19">
        <f t="shared" si="85"/>
        <v>604</v>
      </c>
      <c r="B606" s="19" t="s">
        <v>3374</v>
      </c>
      <c r="C606" s="19" t="s">
        <v>3375</v>
      </c>
      <c r="D606" s="20" t="s">
        <v>450</v>
      </c>
      <c r="E606" s="19" t="s">
        <v>3376</v>
      </c>
      <c r="F606" s="19">
        <v>4999</v>
      </c>
      <c r="G606" s="19">
        <v>4999</v>
      </c>
      <c r="H606" s="19">
        <f t="shared" si="86"/>
        <v>2399.52</v>
      </c>
      <c r="I606" s="19">
        <v>1019.79</v>
      </c>
      <c r="J606" s="19">
        <v>0</v>
      </c>
      <c r="K606" s="19" t="s">
        <v>1744</v>
      </c>
      <c r="L606" s="19">
        <v>3419.31</v>
      </c>
      <c r="M606" s="19">
        <f t="shared" si="82"/>
        <v>3419.31</v>
      </c>
      <c r="N606" s="19">
        <v>4</v>
      </c>
    </row>
    <row r="607" customHeight="1" spans="1:14">
      <c r="A607" s="19">
        <f t="shared" si="85"/>
        <v>605</v>
      </c>
      <c r="B607" s="19" t="s">
        <v>3377</v>
      </c>
      <c r="C607" s="19" t="s">
        <v>3378</v>
      </c>
      <c r="D607" s="20" t="s">
        <v>450</v>
      </c>
      <c r="E607" s="19" t="s">
        <v>3379</v>
      </c>
      <c r="F607" s="19">
        <v>4999</v>
      </c>
      <c r="G607" s="19">
        <v>4999</v>
      </c>
      <c r="H607" s="19">
        <f t="shared" si="86"/>
        <v>2399.52</v>
      </c>
      <c r="I607" s="19">
        <v>1019.79</v>
      </c>
      <c r="J607" s="19">
        <v>0</v>
      </c>
      <c r="K607" s="19" t="s">
        <v>1744</v>
      </c>
      <c r="L607" s="19">
        <v>3419.31</v>
      </c>
      <c r="M607" s="19">
        <f t="shared" si="82"/>
        <v>3419.31</v>
      </c>
      <c r="N607" s="19">
        <v>3</v>
      </c>
    </row>
    <row r="608" customHeight="1" spans="1:14">
      <c r="A608" s="19">
        <f t="shared" si="85"/>
        <v>606</v>
      </c>
      <c r="B608" s="19" t="s">
        <v>3380</v>
      </c>
      <c r="C608" s="19" t="s">
        <v>2297</v>
      </c>
      <c r="D608" s="20" t="s">
        <v>454</v>
      </c>
      <c r="E608" s="19" t="s">
        <v>1763</v>
      </c>
      <c r="F608" s="19">
        <v>4999</v>
      </c>
      <c r="G608" s="19">
        <v>4999</v>
      </c>
      <c r="H608" s="19">
        <f t="shared" si="86"/>
        <v>799.84</v>
      </c>
      <c r="I608" s="19">
        <v>339.93</v>
      </c>
      <c r="J608" s="19">
        <v>0</v>
      </c>
      <c r="K608" s="19" t="s">
        <v>1976</v>
      </c>
      <c r="L608" s="19">
        <v>1139.77</v>
      </c>
      <c r="M608" s="19">
        <f t="shared" si="82"/>
        <v>1139.77</v>
      </c>
      <c r="N608" s="19">
        <v>0</v>
      </c>
    </row>
    <row r="609" customHeight="1" spans="1:14">
      <c r="A609" s="19">
        <f t="shared" si="85"/>
        <v>607</v>
      </c>
      <c r="B609" s="19" t="s">
        <v>3381</v>
      </c>
      <c r="C609" s="19" t="s">
        <v>3382</v>
      </c>
      <c r="D609" s="20" t="s">
        <v>454</v>
      </c>
      <c r="E609" s="19" t="s">
        <v>3383</v>
      </c>
      <c r="F609" s="19">
        <v>4999</v>
      </c>
      <c r="G609" s="19">
        <v>4999</v>
      </c>
      <c r="H609" s="19">
        <f t="shared" si="86"/>
        <v>799.84</v>
      </c>
      <c r="I609" s="19">
        <v>339.93</v>
      </c>
      <c r="J609" s="19">
        <v>0</v>
      </c>
      <c r="K609" s="19" t="s">
        <v>1976</v>
      </c>
      <c r="L609" s="19">
        <v>1139.77</v>
      </c>
      <c r="M609" s="19">
        <f t="shared" si="82"/>
        <v>1139.77</v>
      </c>
      <c r="N609" s="19">
        <v>0</v>
      </c>
    </row>
    <row r="610" customHeight="1" spans="1:14">
      <c r="A610" s="19">
        <f t="shared" si="85"/>
        <v>608</v>
      </c>
      <c r="B610" s="19" t="s">
        <v>3384</v>
      </c>
      <c r="C610" s="19" t="s">
        <v>3385</v>
      </c>
      <c r="D610" s="20" t="s">
        <v>454</v>
      </c>
      <c r="E610" s="19" t="s">
        <v>3218</v>
      </c>
      <c r="F610" s="19">
        <v>4999</v>
      </c>
      <c r="G610" s="19">
        <v>4999</v>
      </c>
      <c r="H610" s="19">
        <f t="shared" si="86"/>
        <v>799.84</v>
      </c>
      <c r="I610" s="19">
        <v>339.93</v>
      </c>
      <c r="J610" s="19">
        <v>0</v>
      </c>
      <c r="K610" s="19" t="s">
        <v>1976</v>
      </c>
      <c r="L610" s="19">
        <v>1139.77</v>
      </c>
      <c r="M610" s="19">
        <f t="shared" si="82"/>
        <v>1139.77</v>
      </c>
      <c r="N610" s="19">
        <v>0</v>
      </c>
    </row>
    <row r="611" customHeight="1" spans="1:14">
      <c r="A611" s="19">
        <f t="shared" si="85"/>
        <v>609</v>
      </c>
      <c r="B611" s="19" t="s">
        <v>3386</v>
      </c>
      <c r="C611" s="19" t="s">
        <v>3387</v>
      </c>
      <c r="D611" s="20" t="s">
        <v>454</v>
      </c>
      <c r="E611" s="19" t="s">
        <v>3388</v>
      </c>
      <c r="F611" s="19">
        <v>4999</v>
      </c>
      <c r="G611" s="19">
        <v>4999</v>
      </c>
      <c r="H611" s="19">
        <f t="shared" si="86"/>
        <v>2399.52</v>
      </c>
      <c r="I611" s="19">
        <v>1019.79</v>
      </c>
      <c r="J611" s="19">
        <v>0</v>
      </c>
      <c r="K611" s="19" t="s">
        <v>1744</v>
      </c>
      <c r="L611" s="19">
        <v>3419.31</v>
      </c>
      <c r="M611" s="19">
        <f t="shared" si="82"/>
        <v>3419.31</v>
      </c>
      <c r="N611" s="19">
        <v>0</v>
      </c>
    </row>
    <row r="612" customHeight="1" spans="1:14">
      <c r="A612" s="19">
        <f t="shared" si="85"/>
        <v>610</v>
      </c>
      <c r="B612" s="19" t="s">
        <v>3389</v>
      </c>
      <c r="C612" s="19" t="s">
        <v>3390</v>
      </c>
      <c r="D612" s="20" t="s">
        <v>454</v>
      </c>
      <c r="E612" s="19" t="s">
        <v>3391</v>
      </c>
      <c r="F612" s="19">
        <v>4999</v>
      </c>
      <c r="G612" s="19">
        <v>4999</v>
      </c>
      <c r="H612" s="19">
        <f t="shared" si="86"/>
        <v>2399.52</v>
      </c>
      <c r="I612" s="19">
        <v>1019.79</v>
      </c>
      <c r="J612" s="19">
        <v>0</v>
      </c>
      <c r="K612" s="19" t="s">
        <v>1744</v>
      </c>
      <c r="L612" s="19">
        <v>3419.31</v>
      </c>
      <c r="M612" s="19">
        <f t="shared" si="82"/>
        <v>3419.31</v>
      </c>
      <c r="N612" s="19">
        <v>0</v>
      </c>
    </row>
    <row r="613" customHeight="1" spans="1:14">
      <c r="A613" s="19">
        <f t="shared" si="85"/>
        <v>611</v>
      </c>
      <c r="B613" s="19" t="s">
        <v>3392</v>
      </c>
      <c r="C613" s="19" t="s">
        <v>3393</v>
      </c>
      <c r="D613" s="20" t="s">
        <v>454</v>
      </c>
      <c r="E613" s="19" t="s">
        <v>3394</v>
      </c>
      <c r="F613" s="19">
        <v>4999</v>
      </c>
      <c r="G613" s="19">
        <v>4999</v>
      </c>
      <c r="H613" s="19">
        <f t="shared" si="86"/>
        <v>2399.52</v>
      </c>
      <c r="I613" s="19">
        <v>1019.79</v>
      </c>
      <c r="J613" s="19">
        <v>0</v>
      </c>
      <c r="K613" s="19" t="s">
        <v>1744</v>
      </c>
      <c r="L613" s="19">
        <v>3419.31</v>
      </c>
      <c r="M613" s="19">
        <f t="shared" si="82"/>
        <v>3419.31</v>
      </c>
      <c r="N613" s="19">
        <v>0</v>
      </c>
    </row>
    <row r="614" customHeight="1" spans="1:14">
      <c r="A614" s="19">
        <f t="shared" ref="A614:A623" si="87">ROW()-2</f>
        <v>612</v>
      </c>
      <c r="B614" s="19" t="s">
        <v>3395</v>
      </c>
      <c r="C614" s="19" t="s">
        <v>3396</v>
      </c>
      <c r="D614" s="20" t="s">
        <v>454</v>
      </c>
      <c r="E614" s="19" t="s">
        <v>3397</v>
      </c>
      <c r="F614" s="19">
        <v>4999</v>
      </c>
      <c r="G614" s="19">
        <v>4999</v>
      </c>
      <c r="H614" s="19">
        <f t="shared" si="86"/>
        <v>2399.52</v>
      </c>
      <c r="I614" s="19">
        <v>1019.79</v>
      </c>
      <c r="J614" s="19">
        <v>0</v>
      </c>
      <c r="K614" s="19" t="s">
        <v>1744</v>
      </c>
      <c r="L614" s="19">
        <v>3419.31</v>
      </c>
      <c r="M614" s="19">
        <f t="shared" si="82"/>
        <v>3419.31</v>
      </c>
      <c r="N614" s="19">
        <v>30</v>
      </c>
    </row>
    <row r="615" customHeight="1" spans="1:14">
      <c r="A615" s="19">
        <f t="shared" si="87"/>
        <v>613</v>
      </c>
      <c r="B615" s="19" t="s">
        <v>3398</v>
      </c>
      <c r="C615" s="19" t="s">
        <v>3399</v>
      </c>
      <c r="D615" s="20" t="s">
        <v>454</v>
      </c>
      <c r="E615" s="19" t="s">
        <v>1778</v>
      </c>
      <c r="F615" s="19">
        <v>4999</v>
      </c>
      <c r="G615" s="19">
        <v>4999</v>
      </c>
      <c r="H615" s="19">
        <f t="shared" si="86"/>
        <v>2399.52</v>
      </c>
      <c r="I615" s="19">
        <v>1019.79</v>
      </c>
      <c r="J615" s="19">
        <v>0</v>
      </c>
      <c r="K615" s="19" t="s">
        <v>1744</v>
      </c>
      <c r="L615" s="19">
        <v>3419.31</v>
      </c>
      <c r="M615" s="19">
        <f t="shared" si="82"/>
        <v>3419.31</v>
      </c>
      <c r="N615" s="19">
        <v>0</v>
      </c>
    </row>
    <row r="616" customHeight="1" spans="1:14">
      <c r="A616" s="19">
        <f t="shared" si="87"/>
        <v>614</v>
      </c>
      <c r="B616" s="19" t="s">
        <v>3400</v>
      </c>
      <c r="C616" s="19" t="s">
        <v>3401</v>
      </c>
      <c r="D616" s="20" t="s">
        <v>454</v>
      </c>
      <c r="E616" s="19" t="s">
        <v>3402</v>
      </c>
      <c r="F616" s="19">
        <v>4999</v>
      </c>
      <c r="G616" s="19">
        <v>4999</v>
      </c>
      <c r="H616" s="19">
        <f t="shared" si="86"/>
        <v>2399.52</v>
      </c>
      <c r="I616" s="19">
        <v>1019.79</v>
      </c>
      <c r="J616" s="19">
        <v>0</v>
      </c>
      <c r="K616" s="19" t="s">
        <v>1744</v>
      </c>
      <c r="L616" s="19">
        <v>3419.31</v>
      </c>
      <c r="M616" s="19">
        <f t="shared" si="82"/>
        <v>3419.31</v>
      </c>
      <c r="N616" s="19">
        <v>0</v>
      </c>
    </row>
    <row r="617" customHeight="1" spans="1:14">
      <c r="A617" s="19">
        <f t="shared" si="87"/>
        <v>615</v>
      </c>
      <c r="B617" s="19" t="s">
        <v>3403</v>
      </c>
      <c r="C617" s="19" t="s">
        <v>1914</v>
      </c>
      <c r="D617" s="20" t="s">
        <v>454</v>
      </c>
      <c r="E617" s="19" t="s">
        <v>2300</v>
      </c>
      <c r="F617" s="19">
        <v>4999</v>
      </c>
      <c r="G617" s="19">
        <v>4999</v>
      </c>
      <c r="H617" s="19">
        <f t="shared" si="86"/>
        <v>2399.52</v>
      </c>
      <c r="I617" s="19">
        <v>1019.79</v>
      </c>
      <c r="J617" s="19">
        <v>0</v>
      </c>
      <c r="K617" s="19" t="s">
        <v>1744</v>
      </c>
      <c r="L617" s="19">
        <v>3419.31</v>
      </c>
      <c r="M617" s="19">
        <f t="shared" si="82"/>
        <v>3419.31</v>
      </c>
      <c r="N617" s="19">
        <v>0</v>
      </c>
    </row>
    <row r="618" customHeight="1" spans="1:14">
      <c r="A618" s="19">
        <f t="shared" si="87"/>
        <v>616</v>
      </c>
      <c r="B618" s="19" t="s">
        <v>3404</v>
      </c>
      <c r="C618" s="19" t="s">
        <v>3405</v>
      </c>
      <c r="D618" s="20" t="s">
        <v>454</v>
      </c>
      <c r="E618" s="19" t="s">
        <v>3406</v>
      </c>
      <c r="F618" s="19">
        <v>4999</v>
      </c>
      <c r="G618" s="19">
        <v>4999</v>
      </c>
      <c r="H618" s="19">
        <f t="shared" si="86"/>
        <v>2399.52</v>
      </c>
      <c r="I618" s="19">
        <v>1019.79</v>
      </c>
      <c r="J618" s="19">
        <v>0</v>
      </c>
      <c r="K618" s="19" t="s">
        <v>1744</v>
      </c>
      <c r="L618" s="19">
        <v>3419.31</v>
      </c>
      <c r="M618" s="19">
        <f t="shared" si="82"/>
        <v>3419.31</v>
      </c>
      <c r="N618" s="19">
        <v>18</v>
      </c>
    </row>
    <row r="619" customHeight="1" spans="1:14">
      <c r="A619" s="19">
        <f t="shared" si="87"/>
        <v>617</v>
      </c>
      <c r="B619" s="19" t="s">
        <v>3407</v>
      </c>
      <c r="C619" s="19" t="s">
        <v>3408</v>
      </c>
      <c r="D619" s="20" t="s">
        <v>454</v>
      </c>
      <c r="E619" s="19" t="s">
        <v>3409</v>
      </c>
      <c r="F619" s="19">
        <v>4999</v>
      </c>
      <c r="G619" s="19">
        <v>4999</v>
      </c>
      <c r="H619" s="19">
        <f t="shared" si="86"/>
        <v>2399.52</v>
      </c>
      <c r="I619" s="19">
        <v>1019.79</v>
      </c>
      <c r="J619" s="19">
        <v>0</v>
      </c>
      <c r="K619" s="19" t="s">
        <v>1744</v>
      </c>
      <c r="L619" s="19">
        <v>3419.31</v>
      </c>
      <c r="M619" s="19">
        <f t="shared" si="82"/>
        <v>3419.31</v>
      </c>
      <c r="N619" s="19">
        <v>0</v>
      </c>
    </row>
    <row r="620" customHeight="1" spans="1:14">
      <c r="A620" s="19">
        <f t="shared" si="87"/>
        <v>618</v>
      </c>
      <c r="B620" s="19" t="s">
        <v>3410</v>
      </c>
      <c r="C620" s="19" t="s">
        <v>3411</v>
      </c>
      <c r="D620" s="20" t="s">
        <v>454</v>
      </c>
      <c r="E620" s="19" t="s">
        <v>3140</v>
      </c>
      <c r="F620" s="19">
        <v>4999</v>
      </c>
      <c r="G620" s="19">
        <v>4999</v>
      </c>
      <c r="H620" s="19">
        <f t="shared" si="86"/>
        <v>799.84</v>
      </c>
      <c r="I620" s="19">
        <v>339.93</v>
      </c>
      <c r="J620" s="19">
        <v>0</v>
      </c>
      <c r="K620" s="19" t="s">
        <v>1976</v>
      </c>
      <c r="L620" s="19">
        <v>1139.77</v>
      </c>
      <c r="M620" s="19">
        <f t="shared" si="82"/>
        <v>1139.77</v>
      </c>
      <c r="N620" s="19">
        <v>12</v>
      </c>
    </row>
    <row r="621" customHeight="1" spans="1:14">
      <c r="A621" s="19">
        <f t="shared" si="87"/>
        <v>619</v>
      </c>
      <c r="B621" s="19" t="s">
        <v>3412</v>
      </c>
      <c r="C621" s="19" t="s">
        <v>3413</v>
      </c>
      <c r="D621" s="20" t="s">
        <v>454</v>
      </c>
      <c r="E621" s="19" t="s">
        <v>2576</v>
      </c>
      <c r="F621" s="19">
        <v>4999</v>
      </c>
      <c r="G621" s="19">
        <v>4999</v>
      </c>
      <c r="H621" s="19">
        <f t="shared" si="86"/>
        <v>799.84</v>
      </c>
      <c r="I621" s="19">
        <v>339.93</v>
      </c>
      <c r="J621" s="19">
        <v>0</v>
      </c>
      <c r="K621" s="19" t="s">
        <v>1976</v>
      </c>
      <c r="L621" s="19">
        <v>1139.77</v>
      </c>
      <c r="M621" s="19">
        <f t="shared" si="82"/>
        <v>1139.77</v>
      </c>
      <c r="N621" s="19">
        <v>0</v>
      </c>
    </row>
    <row r="622" customHeight="1" spans="1:14">
      <c r="A622" s="19">
        <f t="shared" si="87"/>
        <v>620</v>
      </c>
      <c r="B622" s="19" t="s">
        <v>3414</v>
      </c>
      <c r="C622" s="19" t="s">
        <v>3415</v>
      </c>
      <c r="D622" s="20" t="s">
        <v>454</v>
      </c>
      <c r="E622" s="19" t="s">
        <v>3416</v>
      </c>
      <c r="F622" s="19">
        <v>4999</v>
      </c>
      <c r="G622" s="19">
        <v>4999</v>
      </c>
      <c r="H622" s="19">
        <f t="shared" si="86"/>
        <v>2399.52</v>
      </c>
      <c r="I622" s="19">
        <v>1019.79</v>
      </c>
      <c r="J622" s="19">
        <v>0</v>
      </c>
      <c r="K622" s="19" t="s">
        <v>1744</v>
      </c>
      <c r="L622" s="19">
        <v>3419.31</v>
      </c>
      <c r="M622" s="19">
        <f t="shared" si="82"/>
        <v>3419.31</v>
      </c>
      <c r="N622" s="19">
        <v>8</v>
      </c>
    </row>
    <row r="623" customHeight="1" spans="1:14">
      <c r="A623" s="19">
        <f t="shared" si="87"/>
        <v>621</v>
      </c>
      <c r="B623" s="19" t="s">
        <v>3417</v>
      </c>
      <c r="C623" s="19" t="s">
        <v>3418</v>
      </c>
      <c r="D623" s="20" t="s">
        <v>454</v>
      </c>
      <c r="E623" s="19" t="s">
        <v>3419</v>
      </c>
      <c r="F623" s="19">
        <v>4999</v>
      </c>
      <c r="G623" s="19">
        <v>4999</v>
      </c>
      <c r="H623" s="19">
        <f t="shared" si="86"/>
        <v>2399.52</v>
      </c>
      <c r="I623" s="19">
        <v>1019.79</v>
      </c>
      <c r="J623" s="19">
        <v>0</v>
      </c>
      <c r="K623" s="19" t="s">
        <v>1744</v>
      </c>
      <c r="L623" s="19">
        <v>3419.31</v>
      </c>
      <c r="M623" s="19">
        <f t="shared" si="82"/>
        <v>3419.31</v>
      </c>
      <c r="N623" s="19">
        <v>0</v>
      </c>
    </row>
    <row r="624" customHeight="1" spans="1:14">
      <c r="A624" s="19">
        <f t="shared" ref="A624:A633" si="88">ROW()-2</f>
        <v>622</v>
      </c>
      <c r="B624" s="19" t="s">
        <v>3420</v>
      </c>
      <c r="C624" s="19" t="s">
        <v>3421</v>
      </c>
      <c r="D624" s="20" t="s">
        <v>454</v>
      </c>
      <c r="E624" s="19" t="s">
        <v>3422</v>
      </c>
      <c r="F624" s="19">
        <v>4999</v>
      </c>
      <c r="G624" s="19">
        <v>4999</v>
      </c>
      <c r="H624" s="19">
        <f t="shared" si="86"/>
        <v>2399.52</v>
      </c>
      <c r="I624" s="19">
        <v>1019.79</v>
      </c>
      <c r="J624" s="19">
        <v>0</v>
      </c>
      <c r="K624" s="19" t="s">
        <v>1744</v>
      </c>
      <c r="L624" s="19">
        <v>3419.31</v>
      </c>
      <c r="M624" s="19">
        <f t="shared" si="82"/>
        <v>3419.31</v>
      </c>
      <c r="N624" s="19">
        <v>0</v>
      </c>
    </row>
    <row r="625" customHeight="1" spans="1:14">
      <c r="A625" s="19">
        <f t="shared" si="88"/>
        <v>623</v>
      </c>
      <c r="B625" s="19" t="s">
        <v>518</v>
      </c>
      <c r="C625" s="19" t="s">
        <v>3423</v>
      </c>
      <c r="D625" s="20" t="s">
        <v>458</v>
      </c>
      <c r="E625" s="19" t="s">
        <v>3424</v>
      </c>
      <c r="F625" s="19">
        <v>4999</v>
      </c>
      <c r="G625" s="19">
        <v>4999</v>
      </c>
      <c r="H625" s="19">
        <v>2399.52</v>
      </c>
      <c r="I625" s="19">
        <v>1019.79</v>
      </c>
      <c r="J625" s="19">
        <v>0</v>
      </c>
      <c r="K625" s="19" t="s">
        <v>1744</v>
      </c>
      <c r="L625" s="19">
        <v>3419.31</v>
      </c>
      <c r="M625" s="19">
        <f t="shared" si="82"/>
        <v>3419.31</v>
      </c>
      <c r="N625" s="19">
        <v>30</v>
      </c>
    </row>
    <row r="626" customHeight="1" spans="1:14">
      <c r="A626" s="19">
        <f t="shared" si="88"/>
        <v>624</v>
      </c>
      <c r="B626" s="19" t="s">
        <v>3425</v>
      </c>
      <c r="C626" s="19" t="s">
        <v>3426</v>
      </c>
      <c r="D626" s="20" t="s">
        <v>458</v>
      </c>
      <c r="E626" s="19" t="s">
        <v>3427</v>
      </c>
      <c r="F626" s="19">
        <v>4999</v>
      </c>
      <c r="G626" s="19">
        <v>4999</v>
      </c>
      <c r="H626" s="19">
        <v>2399.52</v>
      </c>
      <c r="I626" s="19">
        <v>1019.79</v>
      </c>
      <c r="J626" s="19">
        <v>0</v>
      </c>
      <c r="K626" s="19" t="s">
        <v>1744</v>
      </c>
      <c r="L626" s="19">
        <v>3419.31</v>
      </c>
      <c r="M626" s="19">
        <f t="shared" si="82"/>
        <v>3419.31</v>
      </c>
      <c r="N626" s="19">
        <v>19</v>
      </c>
    </row>
    <row r="627" customHeight="1" spans="1:14">
      <c r="A627" s="19">
        <f t="shared" si="88"/>
        <v>625</v>
      </c>
      <c r="B627" s="19" t="s">
        <v>3428</v>
      </c>
      <c r="C627" s="19" t="s">
        <v>2916</v>
      </c>
      <c r="D627" s="20" t="s">
        <v>458</v>
      </c>
      <c r="E627" s="19" t="s">
        <v>2641</v>
      </c>
      <c r="F627" s="19">
        <v>4999</v>
      </c>
      <c r="G627" s="19">
        <v>4999</v>
      </c>
      <c r="H627" s="19">
        <v>2399.52</v>
      </c>
      <c r="I627" s="19">
        <v>1019.79</v>
      </c>
      <c r="J627" s="19">
        <v>0</v>
      </c>
      <c r="K627" s="19" t="s">
        <v>1744</v>
      </c>
      <c r="L627" s="19">
        <v>3419.31</v>
      </c>
      <c r="M627" s="19">
        <f t="shared" si="82"/>
        <v>3419.31</v>
      </c>
      <c r="N627" s="19">
        <v>3</v>
      </c>
    </row>
    <row r="628" customHeight="1" spans="1:14">
      <c r="A628" s="19">
        <f t="shared" si="88"/>
        <v>626</v>
      </c>
      <c r="B628" s="19" t="s">
        <v>3429</v>
      </c>
      <c r="C628" s="19" t="s">
        <v>3430</v>
      </c>
      <c r="D628" s="20" t="s">
        <v>462</v>
      </c>
      <c r="E628" s="19" t="s">
        <v>3431</v>
      </c>
      <c r="F628" s="19">
        <v>4999</v>
      </c>
      <c r="G628" s="19">
        <v>4999</v>
      </c>
      <c r="H628" s="19">
        <v>2399.52</v>
      </c>
      <c r="I628" s="19">
        <v>1019.79</v>
      </c>
      <c r="J628" s="19">
        <v>0</v>
      </c>
      <c r="K628" s="19" t="s">
        <v>1744</v>
      </c>
      <c r="L628" s="19">
        <v>3419.31</v>
      </c>
      <c r="M628" s="19">
        <f t="shared" si="82"/>
        <v>3419.31</v>
      </c>
      <c r="N628" s="19">
        <v>10</v>
      </c>
    </row>
    <row r="629" customHeight="1" spans="1:14">
      <c r="A629" s="19">
        <f t="shared" si="88"/>
        <v>627</v>
      </c>
      <c r="B629" s="19" t="s">
        <v>3432</v>
      </c>
      <c r="C629" s="19" t="s">
        <v>3433</v>
      </c>
      <c r="D629" s="20" t="s">
        <v>466</v>
      </c>
      <c r="E629" s="19" t="s">
        <v>3434</v>
      </c>
      <c r="F629" s="19">
        <v>4999</v>
      </c>
      <c r="G629" s="19">
        <v>4999</v>
      </c>
      <c r="H629" s="19">
        <v>2399.52</v>
      </c>
      <c r="I629" s="19">
        <v>1019.79</v>
      </c>
      <c r="J629" s="19">
        <v>0</v>
      </c>
      <c r="K629" s="19" t="s">
        <v>3435</v>
      </c>
      <c r="L629" s="19">
        <v>3419.31</v>
      </c>
      <c r="M629" s="19">
        <f t="shared" si="82"/>
        <v>3419.31</v>
      </c>
      <c r="N629" s="19">
        <v>13</v>
      </c>
    </row>
    <row r="630" customHeight="1" spans="1:14">
      <c r="A630" s="19">
        <f t="shared" si="88"/>
        <v>628</v>
      </c>
      <c r="B630" s="19" t="s">
        <v>3436</v>
      </c>
      <c r="C630" s="19" t="s">
        <v>3437</v>
      </c>
      <c r="D630" s="20" t="s">
        <v>466</v>
      </c>
      <c r="E630" s="19" t="s">
        <v>3438</v>
      </c>
      <c r="F630" s="19">
        <v>4999</v>
      </c>
      <c r="G630" s="19">
        <v>4999</v>
      </c>
      <c r="H630" s="19">
        <v>2399.52</v>
      </c>
      <c r="I630" s="19">
        <v>1019.79</v>
      </c>
      <c r="J630" s="19" t="s">
        <v>3439</v>
      </c>
      <c r="K630" s="19" t="s">
        <v>3435</v>
      </c>
      <c r="L630" s="19">
        <v>3419.31</v>
      </c>
      <c r="M630" s="19">
        <f t="shared" si="82"/>
        <v>3419.31</v>
      </c>
      <c r="N630" s="19">
        <v>10</v>
      </c>
    </row>
    <row r="631" customHeight="1" spans="1:14">
      <c r="A631" s="19">
        <f t="shared" si="88"/>
        <v>629</v>
      </c>
      <c r="B631" s="19" t="s">
        <v>3440</v>
      </c>
      <c r="C631" s="19" t="s">
        <v>3441</v>
      </c>
      <c r="D631" s="20" t="s">
        <v>466</v>
      </c>
      <c r="E631" s="19" t="s">
        <v>2389</v>
      </c>
      <c r="F631" s="19">
        <v>4999</v>
      </c>
      <c r="G631" s="19">
        <v>4999</v>
      </c>
      <c r="H631" s="19">
        <v>2399.52</v>
      </c>
      <c r="I631" s="19">
        <v>1019.79</v>
      </c>
      <c r="J631" s="19" t="s">
        <v>3439</v>
      </c>
      <c r="K631" s="19" t="s">
        <v>3435</v>
      </c>
      <c r="L631" s="19">
        <v>3419.31</v>
      </c>
      <c r="M631" s="19">
        <f t="shared" si="82"/>
        <v>3419.31</v>
      </c>
      <c r="N631" s="19">
        <v>10</v>
      </c>
    </row>
    <row r="632" customHeight="1" spans="1:14">
      <c r="A632" s="19">
        <f t="shared" si="88"/>
        <v>630</v>
      </c>
      <c r="B632" s="19" t="s">
        <v>3442</v>
      </c>
      <c r="C632" s="19" t="s">
        <v>3443</v>
      </c>
      <c r="D632" s="20" t="s">
        <v>470</v>
      </c>
      <c r="E632" s="19" t="s">
        <v>3444</v>
      </c>
      <c r="F632" s="19">
        <v>8000</v>
      </c>
      <c r="G632" s="19">
        <v>8000</v>
      </c>
      <c r="H632" s="19">
        <f>G632*0.16*(MID(K632,12,2)-MID(K632,5,2)+1)</f>
        <v>3840</v>
      </c>
      <c r="I632" s="19">
        <f>G632*0.068*(MID(K632,12,2)-MID(K632,5,2)+1)</f>
        <v>1632</v>
      </c>
      <c r="J632" s="19">
        <v>0</v>
      </c>
      <c r="K632" s="19" t="s">
        <v>1744</v>
      </c>
      <c r="L632" s="19">
        <v>5472</v>
      </c>
      <c r="M632" s="19">
        <f t="shared" si="82"/>
        <v>5472</v>
      </c>
      <c r="N632" s="19">
        <v>15</v>
      </c>
    </row>
    <row r="633" customHeight="1" spans="1:14">
      <c r="A633" s="19">
        <f t="shared" si="88"/>
        <v>631</v>
      </c>
      <c r="B633" s="19" t="s">
        <v>3445</v>
      </c>
      <c r="C633" s="19" t="s">
        <v>3446</v>
      </c>
      <c r="D633" s="20" t="s">
        <v>474</v>
      </c>
      <c r="E633" s="19" t="s">
        <v>3447</v>
      </c>
      <c r="F633" s="19">
        <v>4999</v>
      </c>
      <c r="G633" s="19">
        <v>4999</v>
      </c>
      <c r="H633" s="19">
        <f t="shared" ref="H633:H641" si="89">F633*0.16*(MID(K633,12,2)-MID(K633,5,2)+1)</f>
        <v>2399.52</v>
      </c>
      <c r="I633" s="19">
        <v>1019.79</v>
      </c>
      <c r="J633" s="19">
        <v>0</v>
      </c>
      <c r="K633" s="19" t="s">
        <v>1744</v>
      </c>
      <c r="L633" s="19">
        <v>3419.31</v>
      </c>
      <c r="M633" s="19">
        <f t="shared" si="82"/>
        <v>3419.31</v>
      </c>
      <c r="N633" s="19">
        <v>13</v>
      </c>
    </row>
    <row r="634" customHeight="1" spans="1:14">
      <c r="A634" s="19">
        <f t="shared" ref="A634:A643" si="90">ROW()-2</f>
        <v>632</v>
      </c>
      <c r="B634" s="19" t="s">
        <v>3448</v>
      </c>
      <c r="C634" s="19" t="s">
        <v>1872</v>
      </c>
      <c r="D634" s="20" t="s">
        <v>474</v>
      </c>
      <c r="E634" s="19" t="s">
        <v>2587</v>
      </c>
      <c r="F634" s="19">
        <v>4999</v>
      </c>
      <c r="G634" s="19">
        <v>4999</v>
      </c>
      <c r="H634" s="19">
        <f t="shared" si="89"/>
        <v>2399.52</v>
      </c>
      <c r="I634" s="19">
        <v>1019.79</v>
      </c>
      <c r="J634" s="19">
        <v>0</v>
      </c>
      <c r="K634" s="19" t="s">
        <v>1744</v>
      </c>
      <c r="L634" s="19">
        <v>3419.31</v>
      </c>
      <c r="M634" s="19">
        <f t="shared" si="82"/>
        <v>3419.31</v>
      </c>
      <c r="N634" s="19">
        <v>14</v>
      </c>
    </row>
    <row r="635" customHeight="1" spans="1:14">
      <c r="A635" s="19">
        <f t="shared" si="90"/>
        <v>633</v>
      </c>
      <c r="B635" s="19" t="s">
        <v>3449</v>
      </c>
      <c r="C635" s="19" t="s">
        <v>3450</v>
      </c>
      <c r="D635" s="20" t="s">
        <v>478</v>
      </c>
      <c r="E635" s="19" t="s">
        <v>3451</v>
      </c>
      <c r="F635" s="19">
        <v>4999</v>
      </c>
      <c r="G635" s="19">
        <v>4999</v>
      </c>
      <c r="H635" s="19">
        <f t="shared" si="89"/>
        <v>2399.52</v>
      </c>
      <c r="I635" s="19">
        <v>1019.79</v>
      </c>
      <c r="J635" s="19">
        <v>0</v>
      </c>
      <c r="K635" s="19" t="s">
        <v>1744</v>
      </c>
      <c r="L635" s="19">
        <v>3419.31</v>
      </c>
      <c r="M635" s="19">
        <f t="shared" si="82"/>
        <v>3419.31</v>
      </c>
      <c r="N635" s="19">
        <v>14</v>
      </c>
    </row>
    <row r="636" customHeight="1" spans="1:14">
      <c r="A636" s="19">
        <f t="shared" si="90"/>
        <v>634</v>
      </c>
      <c r="B636" s="19" t="s">
        <v>3452</v>
      </c>
      <c r="C636" s="19" t="s">
        <v>3453</v>
      </c>
      <c r="D636" s="20" t="s">
        <v>478</v>
      </c>
      <c r="E636" s="19" t="s">
        <v>3454</v>
      </c>
      <c r="F636" s="19">
        <v>4999</v>
      </c>
      <c r="G636" s="19">
        <v>4999</v>
      </c>
      <c r="H636" s="19">
        <f t="shared" si="89"/>
        <v>2399.52</v>
      </c>
      <c r="I636" s="19">
        <v>1019.79</v>
      </c>
      <c r="J636" s="19">
        <v>0</v>
      </c>
      <c r="K636" s="19" t="s">
        <v>1744</v>
      </c>
      <c r="L636" s="19">
        <v>3419.31</v>
      </c>
      <c r="M636" s="19">
        <f t="shared" si="82"/>
        <v>3419.31</v>
      </c>
      <c r="N636" s="19">
        <v>12</v>
      </c>
    </row>
    <row r="637" customHeight="1" spans="1:14">
      <c r="A637" s="19">
        <f t="shared" si="90"/>
        <v>635</v>
      </c>
      <c r="B637" s="19" t="s">
        <v>3455</v>
      </c>
      <c r="C637" s="19" t="s">
        <v>3456</v>
      </c>
      <c r="D637" s="20" t="s">
        <v>478</v>
      </c>
      <c r="E637" s="19" t="s">
        <v>3457</v>
      </c>
      <c r="F637" s="19">
        <v>4999</v>
      </c>
      <c r="G637" s="19">
        <v>4999</v>
      </c>
      <c r="H637" s="19">
        <f t="shared" si="89"/>
        <v>2399.52</v>
      </c>
      <c r="I637" s="19">
        <v>1019.79</v>
      </c>
      <c r="J637" s="19">
        <v>0</v>
      </c>
      <c r="K637" s="19" t="s">
        <v>1744</v>
      </c>
      <c r="L637" s="19">
        <v>3419.31</v>
      </c>
      <c r="M637" s="19">
        <f t="shared" si="82"/>
        <v>3419.31</v>
      </c>
      <c r="N637" s="19">
        <v>12</v>
      </c>
    </row>
    <row r="638" customHeight="1" spans="1:14">
      <c r="A638" s="19">
        <f t="shared" si="90"/>
        <v>636</v>
      </c>
      <c r="B638" s="19" t="s">
        <v>3458</v>
      </c>
      <c r="C638" s="19" t="s">
        <v>3459</v>
      </c>
      <c r="D638" s="20" t="s">
        <v>478</v>
      </c>
      <c r="E638" s="19" t="s">
        <v>3460</v>
      </c>
      <c r="F638" s="19">
        <v>4999</v>
      </c>
      <c r="G638" s="19">
        <v>4999</v>
      </c>
      <c r="H638" s="19">
        <f t="shared" si="89"/>
        <v>2399.52</v>
      </c>
      <c r="I638" s="19">
        <v>1019.79</v>
      </c>
      <c r="J638" s="19">
        <v>0</v>
      </c>
      <c r="K638" s="19" t="s">
        <v>1744</v>
      </c>
      <c r="L638" s="19">
        <v>3419.31</v>
      </c>
      <c r="M638" s="19">
        <f t="shared" si="82"/>
        <v>3419.31</v>
      </c>
      <c r="N638" s="19">
        <v>12</v>
      </c>
    </row>
    <row r="639" customHeight="1" spans="1:14">
      <c r="A639" s="19">
        <f t="shared" si="90"/>
        <v>637</v>
      </c>
      <c r="B639" s="19" t="s">
        <v>3461</v>
      </c>
      <c r="C639" s="19" t="s">
        <v>3462</v>
      </c>
      <c r="D639" s="20" t="s">
        <v>478</v>
      </c>
      <c r="E639" s="19" t="s">
        <v>2044</v>
      </c>
      <c r="F639" s="19">
        <v>4999</v>
      </c>
      <c r="G639" s="19">
        <v>4999</v>
      </c>
      <c r="H639" s="19">
        <f t="shared" si="89"/>
        <v>2399.52</v>
      </c>
      <c r="I639" s="19">
        <v>1019.79</v>
      </c>
      <c r="J639" s="19">
        <v>0</v>
      </c>
      <c r="K639" s="19" t="s">
        <v>1744</v>
      </c>
      <c r="L639" s="19">
        <v>3419.31</v>
      </c>
      <c r="M639" s="19">
        <f t="shared" si="82"/>
        <v>3419.31</v>
      </c>
      <c r="N639" s="19">
        <v>9</v>
      </c>
    </row>
    <row r="640" customHeight="1" spans="1:14">
      <c r="A640" s="19">
        <f t="shared" si="90"/>
        <v>638</v>
      </c>
      <c r="B640" s="19" t="s">
        <v>3463</v>
      </c>
      <c r="C640" s="19" t="s">
        <v>3464</v>
      </c>
      <c r="D640" s="20" t="s">
        <v>478</v>
      </c>
      <c r="E640" s="19" t="s">
        <v>3465</v>
      </c>
      <c r="F640" s="19">
        <v>4999</v>
      </c>
      <c r="G640" s="19">
        <v>4999</v>
      </c>
      <c r="H640" s="19">
        <f t="shared" si="89"/>
        <v>2399.52</v>
      </c>
      <c r="I640" s="19">
        <v>1019.79</v>
      </c>
      <c r="J640" s="19">
        <v>0</v>
      </c>
      <c r="K640" s="19" t="s">
        <v>1744</v>
      </c>
      <c r="L640" s="19">
        <v>3419.31</v>
      </c>
      <c r="M640" s="19">
        <f t="shared" si="82"/>
        <v>3419.31</v>
      </c>
      <c r="N640" s="19">
        <v>7</v>
      </c>
    </row>
    <row r="641" customHeight="1" spans="1:14">
      <c r="A641" s="19">
        <f t="shared" si="90"/>
        <v>639</v>
      </c>
      <c r="B641" s="19" t="s">
        <v>3466</v>
      </c>
      <c r="C641" s="19" t="s">
        <v>3467</v>
      </c>
      <c r="D641" s="20" t="s">
        <v>478</v>
      </c>
      <c r="E641" s="19" t="s">
        <v>3468</v>
      </c>
      <c r="F641" s="19">
        <v>4999</v>
      </c>
      <c r="G641" s="19">
        <v>4999</v>
      </c>
      <c r="H641" s="19">
        <f t="shared" si="89"/>
        <v>2399.52</v>
      </c>
      <c r="I641" s="19">
        <v>1019.79</v>
      </c>
      <c r="J641" s="19">
        <v>0</v>
      </c>
      <c r="K641" s="19" t="s">
        <v>1744</v>
      </c>
      <c r="L641" s="19">
        <v>3419.31</v>
      </c>
      <c r="M641" s="19">
        <f t="shared" si="82"/>
        <v>3419.31</v>
      </c>
      <c r="N641" s="19">
        <v>14</v>
      </c>
    </row>
    <row r="642" customHeight="1" spans="1:14">
      <c r="A642" s="19">
        <f t="shared" si="90"/>
        <v>640</v>
      </c>
      <c r="B642" s="19" t="s">
        <v>3469</v>
      </c>
      <c r="C642" s="19" t="s">
        <v>3470</v>
      </c>
      <c r="D642" s="20" t="s">
        <v>478</v>
      </c>
      <c r="E642" s="19" t="s">
        <v>3471</v>
      </c>
      <c r="F642" s="19">
        <v>4999</v>
      </c>
      <c r="G642" s="19">
        <v>4999</v>
      </c>
      <c r="H642" s="19">
        <v>799.84</v>
      </c>
      <c r="I642" s="19">
        <v>339.93</v>
      </c>
      <c r="J642" s="19">
        <v>0</v>
      </c>
      <c r="K642" s="19" t="s">
        <v>1976</v>
      </c>
      <c r="L642" s="19">
        <v>1139.77</v>
      </c>
      <c r="M642" s="19">
        <f t="shared" si="82"/>
        <v>1139.77</v>
      </c>
      <c r="N642" s="19">
        <v>18</v>
      </c>
    </row>
    <row r="643" customHeight="1" spans="1:14">
      <c r="A643" s="19">
        <f t="shared" si="90"/>
        <v>641</v>
      </c>
      <c r="B643" s="19" t="s">
        <v>3472</v>
      </c>
      <c r="C643" s="19" t="s">
        <v>3473</v>
      </c>
      <c r="D643" s="20" t="s">
        <v>478</v>
      </c>
      <c r="E643" s="19" t="s">
        <v>1795</v>
      </c>
      <c r="F643" s="19">
        <v>4999</v>
      </c>
      <c r="G643" s="19">
        <v>4999</v>
      </c>
      <c r="H643" s="19">
        <v>799.84</v>
      </c>
      <c r="I643" s="19">
        <v>339.93</v>
      </c>
      <c r="J643" s="19">
        <v>0</v>
      </c>
      <c r="K643" s="19" t="s">
        <v>1976</v>
      </c>
      <c r="L643" s="19">
        <v>1139.77</v>
      </c>
      <c r="M643" s="19">
        <f t="shared" si="82"/>
        <v>1139.77</v>
      </c>
      <c r="N643" s="19">
        <v>2</v>
      </c>
    </row>
    <row r="644" customHeight="1" spans="1:14">
      <c r="A644" s="19">
        <f t="shared" ref="A644:A653" si="91">ROW()-2</f>
        <v>642</v>
      </c>
      <c r="B644" s="19" t="s">
        <v>3474</v>
      </c>
      <c r="C644" s="19" t="s">
        <v>3475</v>
      </c>
      <c r="D644" s="20" t="s">
        <v>478</v>
      </c>
      <c r="E644" s="19" t="s">
        <v>3476</v>
      </c>
      <c r="F644" s="19">
        <v>4999</v>
      </c>
      <c r="G644" s="19">
        <v>4999</v>
      </c>
      <c r="H644" s="19">
        <v>799.84</v>
      </c>
      <c r="I644" s="19">
        <v>339.93</v>
      </c>
      <c r="J644" s="19">
        <v>0</v>
      </c>
      <c r="K644" s="19" t="s">
        <v>1976</v>
      </c>
      <c r="L644" s="19">
        <v>1139.77</v>
      </c>
      <c r="M644" s="19">
        <f t="shared" ref="M644:M707" si="92">L644</f>
        <v>1139.77</v>
      </c>
      <c r="N644" s="19">
        <v>0</v>
      </c>
    </row>
    <row r="645" customHeight="1" spans="1:14">
      <c r="A645" s="19">
        <f t="shared" si="91"/>
        <v>643</v>
      </c>
      <c r="B645" s="19" t="s">
        <v>3477</v>
      </c>
      <c r="C645" s="19" t="s">
        <v>3478</v>
      </c>
      <c r="D645" s="20" t="s">
        <v>482</v>
      </c>
      <c r="E645" s="19" t="s">
        <v>3479</v>
      </c>
      <c r="F645" s="19">
        <v>4999</v>
      </c>
      <c r="G645" s="19">
        <v>4999</v>
      </c>
      <c r="H645" s="19">
        <v>2399.52</v>
      </c>
      <c r="I645" s="19">
        <v>1019.79</v>
      </c>
      <c r="J645" s="19">
        <v>0</v>
      </c>
      <c r="K645" s="19" t="s">
        <v>1744</v>
      </c>
      <c r="L645" s="19">
        <v>3419.31</v>
      </c>
      <c r="M645" s="19">
        <f t="shared" si="92"/>
        <v>3419.31</v>
      </c>
      <c r="N645" s="19">
        <v>0</v>
      </c>
    </row>
    <row r="646" customHeight="1" spans="1:14">
      <c r="A646" s="19">
        <f t="shared" si="91"/>
        <v>644</v>
      </c>
      <c r="B646" s="19" t="s">
        <v>3480</v>
      </c>
      <c r="C646" s="19" t="s">
        <v>3481</v>
      </c>
      <c r="D646" s="20" t="s">
        <v>482</v>
      </c>
      <c r="E646" s="19" t="s">
        <v>1786</v>
      </c>
      <c r="F646" s="19">
        <v>4999</v>
      </c>
      <c r="G646" s="19">
        <v>4999</v>
      </c>
      <c r="H646" s="19">
        <v>2399.52</v>
      </c>
      <c r="I646" s="19">
        <v>1019.79</v>
      </c>
      <c r="J646" s="19">
        <v>0</v>
      </c>
      <c r="K646" s="19" t="s">
        <v>1744</v>
      </c>
      <c r="L646" s="19">
        <v>3419.31</v>
      </c>
      <c r="M646" s="19">
        <f t="shared" si="92"/>
        <v>3419.31</v>
      </c>
      <c r="N646" s="19">
        <v>18</v>
      </c>
    </row>
    <row r="647" customHeight="1" spans="1:14">
      <c r="A647" s="19">
        <f t="shared" si="91"/>
        <v>645</v>
      </c>
      <c r="B647" s="19" t="s">
        <v>3482</v>
      </c>
      <c r="C647" s="19" t="s">
        <v>3483</v>
      </c>
      <c r="D647" s="20" t="s">
        <v>482</v>
      </c>
      <c r="E647" s="19" t="s">
        <v>3484</v>
      </c>
      <c r="F647" s="19">
        <v>4999</v>
      </c>
      <c r="G647" s="19">
        <v>4999</v>
      </c>
      <c r="H647" s="19">
        <v>2399.52</v>
      </c>
      <c r="I647" s="19">
        <v>1019.79</v>
      </c>
      <c r="J647" s="19">
        <v>0</v>
      </c>
      <c r="K647" s="19" t="s">
        <v>1744</v>
      </c>
      <c r="L647" s="19">
        <v>3419.31</v>
      </c>
      <c r="M647" s="19">
        <f t="shared" si="92"/>
        <v>3419.31</v>
      </c>
      <c r="N647" s="19">
        <v>0</v>
      </c>
    </row>
    <row r="648" customHeight="1" spans="1:14">
      <c r="A648" s="19">
        <f t="shared" si="91"/>
        <v>646</v>
      </c>
      <c r="B648" s="19" t="s">
        <v>3485</v>
      </c>
      <c r="C648" s="19" t="s">
        <v>3486</v>
      </c>
      <c r="D648" s="20" t="s">
        <v>482</v>
      </c>
      <c r="E648" s="19" t="s">
        <v>3159</v>
      </c>
      <c r="F648" s="19">
        <v>4999</v>
      </c>
      <c r="G648" s="19">
        <v>4999</v>
      </c>
      <c r="H648" s="19">
        <v>2399.52</v>
      </c>
      <c r="I648" s="19">
        <v>1019.79</v>
      </c>
      <c r="J648" s="19">
        <v>0</v>
      </c>
      <c r="K648" s="19" t="s">
        <v>1744</v>
      </c>
      <c r="L648" s="19">
        <v>3419.31</v>
      </c>
      <c r="M648" s="19">
        <f t="shared" si="92"/>
        <v>3419.31</v>
      </c>
      <c r="N648" s="19">
        <v>13</v>
      </c>
    </row>
    <row r="649" customHeight="1" spans="1:14">
      <c r="A649" s="19">
        <f t="shared" si="91"/>
        <v>647</v>
      </c>
      <c r="B649" s="19" t="s">
        <v>3487</v>
      </c>
      <c r="C649" s="19" t="s">
        <v>3488</v>
      </c>
      <c r="D649" s="20" t="s">
        <v>482</v>
      </c>
      <c r="E649" s="19" t="s">
        <v>3489</v>
      </c>
      <c r="F649" s="19">
        <v>4999</v>
      </c>
      <c r="G649" s="19">
        <v>4999</v>
      </c>
      <c r="H649" s="19">
        <v>2399.52</v>
      </c>
      <c r="I649" s="19">
        <v>1019.79</v>
      </c>
      <c r="J649" s="19">
        <v>0</v>
      </c>
      <c r="K649" s="19" t="s">
        <v>1744</v>
      </c>
      <c r="L649" s="19">
        <v>3419.31</v>
      </c>
      <c r="M649" s="19">
        <f t="shared" si="92"/>
        <v>3419.31</v>
      </c>
      <c r="N649" s="19">
        <v>0</v>
      </c>
    </row>
    <row r="650" customHeight="1" spans="1:14">
      <c r="A650" s="19">
        <f t="shared" si="91"/>
        <v>648</v>
      </c>
      <c r="B650" s="19" t="s">
        <v>3490</v>
      </c>
      <c r="C650" s="19" t="s">
        <v>3491</v>
      </c>
      <c r="D650" s="20" t="s">
        <v>486</v>
      </c>
      <c r="E650" s="19" t="s">
        <v>3492</v>
      </c>
      <c r="F650" s="19">
        <v>4999</v>
      </c>
      <c r="G650" s="19">
        <v>4999</v>
      </c>
      <c r="H650" s="19">
        <v>799.84</v>
      </c>
      <c r="I650" s="19">
        <v>339.93</v>
      </c>
      <c r="J650" s="19">
        <v>0</v>
      </c>
      <c r="K650" s="19" t="s">
        <v>1976</v>
      </c>
      <c r="L650" s="19">
        <v>1139.77</v>
      </c>
      <c r="M650" s="19">
        <f t="shared" si="92"/>
        <v>1139.77</v>
      </c>
      <c r="N650" s="19">
        <v>0</v>
      </c>
    </row>
    <row r="651" customHeight="1" spans="1:14">
      <c r="A651" s="19">
        <f t="shared" si="91"/>
        <v>649</v>
      </c>
      <c r="B651" s="19" t="s">
        <v>3493</v>
      </c>
      <c r="C651" s="19" t="s">
        <v>3494</v>
      </c>
      <c r="D651" s="20" t="s">
        <v>489</v>
      </c>
      <c r="E651" s="19" t="s">
        <v>3495</v>
      </c>
      <c r="F651" s="19">
        <v>4999</v>
      </c>
      <c r="G651" s="19">
        <v>4999</v>
      </c>
      <c r="H651" s="19">
        <f t="shared" ref="H650:H660" si="93">F651*0.16*(MID(K651,12,2)-MID(K651,5,2)+1)</f>
        <v>2399.52</v>
      </c>
      <c r="I651" s="19">
        <v>1019.79</v>
      </c>
      <c r="J651" s="19">
        <v>0</v>
      </c>
      <c r="K651" s="19" t="s">
        <v>1744</v>
      </c>
      <c r="L651" s="19">
        <v>3419.31</v>
      </c>
      <c r="M651" s="19">
        <f t="shared" si="92"/>
        <v>3419.31</v>
      </c>
      <c r="N651" s="19">
        <v>32</v>
      </c>
    </row>
    <row r="652" customHeight="1" spans="1:14">
      <c r="A652" s="19">
        <f t="shared" si="91"/>
        <v>650</v>
      </c>
      <c r="B652" s="19" t="s">
        <v>3496</v>
      </c>
      <c r="C652" s="19" t="s">
        <v>3497</v>
      </c>
      <c r="D652" s="20" t="s">
        <v>489</v>
      </c>
      <c r="E652" s="19" t="s">
        <v>3498</v>
      </c>
      <c r="F652" s="19">
        <v>4999</v>
      </c>
      <c r="G652" s="19">
        <v>4999</v>
      </c>
      <c r="H652" s="19">
        <f t="shared" si="93"/>
        <v>2399.52</v>
      </c>
      <c r="I652" s="19">
        <v>1019.79</v>
      </c>
      <c r="J652" s="19">
        <v>0</v>
      </c>
      <c r="K652" s="19" t="s">
        <v>1744</v>
      </c>
      <c r="L652" s="19">
        <v>3419.31</v>
      </c>
      <c r="M652" s="19">
        <f t="shared" si="92"/>
        <v>3419.31</v>
      </c>
      <c r="N652" s="19">
        <v>24</v>
      </c>
    </row>
    <row r="653" customHeight="1" spans="1:14">
      <c r="A653" s="19">
        <f t="shared" si="91"/>
        <v>651</v>
      </c>
      <c r="B653" s="19" t="s">
        <v>3499</v>
      </c>
      <c r="C653" s="19" t="s">
        <v>3500</v>
      </c>
      <c r="D653" s="20" t="s">
        <v>491</v>
      </c>
      <c r="E653" s="19" t="s">
        <v>2584</v>
      </c>
      <c r="F653" s="19">
        <v>4999</v>
      </c>
      <c r="G653" s="19">
        <v>4999</v>
      </c>
      <c r="H653" s="19">
        <f t="shared" si="93"/>
        <v>2399.52</v>
      </c>
      <c r="I653" s="19">
        <v>1019.79</v>
      </c>
      <c r="J653" s="19">
        <v>0</v>
      </c>
      <c r="K653" s="19" t="s">
        <v>1744</v>
      </c>
      <c r="L653" s="19">
        <v>3419.31</v>
      </c>
      <c r="M653" s="19">
        <f t="shared" si="92"/>
        <v>3419.31</v>
      </c>
      <c r="N653" s="19">
        <v>32</v>
      </c>
    </row>
    <row r="654" customHeight="1" spans="1:14">
      <c r="A654" s="19">
        <f t="shared" ref="A654:A663" si="94">ROW()-2</f>
        <v>652</v>
      </c>
      <c r="B654" s="19" t="s">
        <v>3501</v>
      </c>
      <c r="C654" s="19" t="s">
        <v>3502</v>
      </c>
      <c r="D654" s="20" t="s">
        <v>491</v>
      </c>
      <c r="E654" s="19" t="s">
        <v>1778</v>
      </c>
      <c r="F654" s="19">
        <v>4999</v>
      </c>
      <c r="G654" s="19">
        <v>4999</v>
      </c>
      <c r="H654" s="19">
        <f t="shared" si="93"/>
        <v>2399.52</v>
      </c>
      <c r="I654" s="19">
        <v>1019.79</v>
      </c>
      <c r="J654" s="19">
        <v>0</v>
      </c>
      <c r="K654" s="19" t="s">
        <v>1744</v>
      </c>
      <c r="L654" s="19">
        <v>3419.31</v>
      </c>
      <c r="M654" s="19">
        <f t="shared" si="92"/>
        <v>3419.31</v>
      </c>
      <c r="N654" s="19">
        <v>32</v>
      </c>
    </row>
    <row r="655" customHeight="1" spans="1:14">
      <c r="A655" s="19">
        <f t="shared" si="94"/>
        <v>653</v>
      </c>
      <c r="B655" s="19" t="s">
        <v>3503</v>
      </c>
      <c r="C655" s="19" t="s">
        <v>3504</v>
      </c>
      <c r="D655" s="20" t="s">
        <v>491</v>
      </c>
      <c r="E655" s="19" t="s">
        <v>1783</v>
      </c>
      <c r="F655" s="19">
        <v>4999</v>
      </c>
      <c r="G655" s="19">
        <v>4999</v>
      </c>
      <c r="H655" s="19">
        <f t="shared" si="93"/>
        <v>2399.52</v>
      </c>
      <c r="I655" s="19">
        <v>1019.79</v>
      </c>
      <c r="J655" s="19">
        <v>0</v>
      </c>
      <c r="K655" s="19" t="s">
        <v>1744</v>
      </c>
      <c r="L655" s="19">
        <v>3419.31</v>
      </c>
      <c r="M655" s="19">
        <f t="shared" si="92"/>
        <v>3419.31</v>
      </c>
      <c r="N655" s="19">
        <v>10</v>
      </c>
    </row>
    <row r="656" customHeight="1" spans="1:14">
      <c r="A656" s="19">
        <f t="shared" si="94"/>
        <v>654</v>
      </c>
      <c r="B656" s="19" t="s">
        <v>3505</v>
      </c>
      <c r="C656" s="19" t="s">
        <v>3506</v>
      </c>
      <c r="D656" s="20" t="s">
        <v>491</v>
      </c>
      <c r="E656" s="19" t="s">
        <v>3507</v>
      </c>
      <c r="F656" s="19">
        <v>4999</v>
      </c>
      <c r="G656" s="19">
        <v>4999</v>
      </c>
      <c r="H656" s="19">
        <f t="shared" si="93"/>
        <v>2399.52</v>
      </c>
      <c r="I656" s="19">
        <v>1019.79</v>
      </c>
      <c r="J656" s="19">
        <v>0</v>
      </c>
      <c r="K656" s="19" t="s">
        <v>1744</v>
      </c>
      <c r="L656" s="19">
        <v>3419.31</v>
      </c>
      <c r="M656" s="19">
        <f t="shared" si="92"/>
        <v>3419.31</v>
      </c>
      <c r="N656" s="19">
        <v>24</v>
      </c>
    </row>
    <row r="657" customHeight="1" spans="1:14">
      <c r="A657" s="19">
        <f t="shared" si="94"/>
        <v>655</v>
      </c>
      <c r="B657" s="19" t="s">
        <v>3508</v>
      </c>
      <c r="C657" s="19" t="s">
        <v>2575</v>
      </c>
      <c r="D657" s="20" t="s">
        <v>495</v>
      </c>
      <c r="E657" s="19" t="s">
        <v>3509</v>
      </c>
      <c r="F657" s="19">
        <v>4999</v>
      </c>
      <c r="G657" s="19">
        <v>4999</v>
      </c>
      <c r="H657" s="19">
        <f t="shared" si="93"/>
        <v>2399.52</v>
      </c>
      <c r="I657" s="19">
        <v>1019.79</v>
      </c>
      <c r="J657" s="19">
        <v>0</v>
      </c>
      <c r="K657" s="19" t="s">
        <v>1744</v>
      </c>
      <c r="L657" s="19">
        <v>3419.31</v>
      </c>
      <c r="M657" s="19">
        <f t="shared" si="92"/>
        <v>3419.31</v>
      </c>
      <c r="N657" s="19">
        <v>28</v>
      </c>
    </row>
    <row r="658" customHeight="1" spans="1:14">
      <c r="A658" s="19">
        <f t="shared" si="94"/>
        <v>656</v>
      </c>
      <c r="B658" s="19" t="s">
        <v>3510</v>
      </c>
      <c r="C658" s="19" t="s">
        <v>2094</v>
      </c>
      <c r="D658" s="20" t="s">
        <v>495</v>
      </c>
      <c r="E658" s="19" t="s">
        <v>2240</v>
      </c>
      <c r="F658" s="19">
        <v>4999</v>
      </c>
      <c r="G658" s="19">
        <v>4999</v>
      </c>
      <c r="H658" s="19">
        <f t="shared" si="93"/>
        <v>2399.52</v>
      </c>
      <c r="I658" s="19">
        <v>1019.79</v>
      </c>
      <c r="J658" s="19">
        <v>0</v>
      </c>
      <c r="K658" s="19" t="s">
        <v>1744</v>
      </c>
      <c r="L658" s="19">
        <v>3419.31</v>
      </c>
      <c r="M658" s="19">
        <f t="shared" si="92"/>
        <v>3419.31</v>
      </c>
      <c r="N658" s="19">
        <v>0</v>
      </c>
    </row>
    <row r="659" customHeight="1" spans="1:14">
      <c r="A659" s="19">
        <f t="shared" si="94"/>
        <v>657</v>
      </c>
      <c r="B659" s="19" t="s">
        <v>2238</v>
      </c>
      <c r="C659" s="19" t="s">
        <v>3511</v>
      </c>
      <c r="D659" s="20" t="s">
        <v>499</v>
      </c>
      <c r="E659" s="19" t="s">
        <v>3512</v>
      </c>
      <c r="F659" s="19">
        <v>4999</v>
      </c>
      <c r="G659" s="19">
        <v>4999</v>
      </c>
      <c r="H659" s="19">
        <f t="shared" si="93"/>
        <v>2399.52</v>
      </c>
      <c r="I659" s="19">
        <v>1019.79</v>
      </c>
      <c r="J659" s="19">
        <v>0</v>
      </c>
      <c r="K659" s="19" t="s">
        <v>1744</v>
      </c>
      <c r="L659" s="19">
        <v>3419.31</v>
      </c>
      <c r="M659" s="19">
        <f t="shared" si="92"/>
        <v>3419.31</v>
      </c>
      <c r="N659" s="19">
        <v>33</v>
      </c>
    </row>
    <row r="660" customHeight="1" spans="1:14">
      <c r="A660" s="19">
        <f t="shared" si="94"/>
        <v>658</v>
      </c>
      <c r="B660" s="19" t="s">
        <v>3513</v>
      </c>
      <c r="C660" s="19" t="s">
        <v>3514</v>
      </c>
      <c r="D660" s="20" t="s">
        <v>499</v>
      </c>
      <c r="E660" s="19" t="s">
        <v>3515</v>
      </c>
      <c r="F660" s="19">
        <v>4999</v>
      </c>
      <c r="G660" s="19">
        <v>4999</v>
      </c>
      <c r="H660" s="19">
        <f t="shared" si="93"/>
        <v>2399.52</v>
      </c>
      <c r="I660" s="19">
        <v>1019.79</v>
      </c>
      <c r="J660" s="19">
        <v>0</v>
      </c>
      <c r="K660" s="19" t="s">
        <v>1744</v>
      </c>
      <c r="L660" s="19">
        <v>3419.31</v>
      </c>
      <c r="M660" s="19">
        <f t="shared" si="92"/>
        <v>3419.31</v>
      </c>
      <c r="N660" s="19">
        <v>28</v>
      </c>
    </row>
    <row r="661" customHeight="1" spans="1:14">
      <c r="A661" s="19">
        <f t="shared" si="94"/>
        <v>659</v>
      </c>
      <c r="B661" s="19" t="s">
        <v>3516</v>
      </c>
      <c r="C661" s="19" t="s">
        <v>3517</v>
      </c>
      <c r="D661" s="20" t="s">
        <v>499</v>
      </c>
      <c r="E661" s="19" t="s">
        <v>3518</v>
      </c>
      <c r="F661" s="19">
        <v>4999</v>
      </c>
      <c r="G661" s="19">
        <v>4999</v>
      </c>
      <c r="H661" s="19">
        <v>2399.52</v>
      </c>
      <c r="I661" s="19">
        <v>1019.79</v>
      </c>
      <c r="J661" s="19">
        <v>0</v>
      </c>
      <c r="K661" s="19" t="s">
        <v>1744</v>
      </c>
      <c r="L661" s="19">
        <v>3419.31</v>
      </c>
      <c r="M661" s="19">
        <f t="shared" si="92"/>
        <v>3419.31</v>
      </c>
      <c r="N661" s="19">
        <v>33</v>
      </c>
    </row>
    <row r="662" customHeight="1" spans="1:14">
      <c r="A662" s="19">
        <f t="shared" si="94"/>
        <v>660</v>
      </c>
      <c r="B662" s="19" t="s">
        <v>3519</v>
      </c>
      <c r="C662" s="19" t="s">
        <v>3520</v>
      </c>
      <c r="D662" s="20" t="s">
        <v>499</v>
      </c>
      <c r="E662" s="19" t="s">
        <v>3521</v>
      </c>
      <c r="F662" s="19">
        <v>4999</v>
      </c>
      <c r="G662" s="19">
        <v>4999</v>
      </c>
      <c r="H662" s="19">
        <v>2399.52</v>
      </c>
      <c r="I662" s="19">
        <v>1019.79</v>
      </c>
      <c r="J662" s="19">
        <v>0</v>
      </c>
      <c r="K662" s="19" t="s">
        <v>1744</v>
      </c>
      <c r="L662" s="19">
        <v>3419.31</v>
      </c>
      <c r="M662" s="19">
        <f t="shared" si="92"/>
        <v>3419.31</v>
      </c>
      <c r="N662" s="19">
        <v>9</v>
      </c>
    </row>
    <row r="663" customHeight="1" spans="1:14">
      <c r="A663" s="19">
        <f t="shared" si="94"/>
        <v>661</v>
      </c>
      <c r="B663" s="19" t="s">
        <v>3522</v>
      </c>
      <c r="C663" s="19" t="s">
        <v>3405</v>
      </c>
      <c r="D663" s="20" t="s">
        <v>499</v>
      </c>
      <c r="E663" s="19" t="s">
        <v>3026</v>
      </c>
      <c r="F663" s="19">
        <v>4999</v>
      </c>
      <c r="G663" s="19">
        <v>4999</v>
      </c>
      <c r="H663" s="19">
        <v>2399.52</v>
      </c>
      <c r="I663" s="19">
        <v>1019.79</v>
      </c>
      <c r="J663" s="19">
        <v>0</v>
      </c>
      <c r="K663" s="19" t="s">
        <v>1744</v>
      </c>
      <c r="L663" s="19">
        <v>3419.31</v>
      </c>
      <c r="M663" s="19">
        <f t="shared" si="92"/>
        <v>3419.31</v>
      </c>
      <c r="N663" s="19">
        <v>9</v>
      </c>
    </row>
    <row r="664" customHeight="1" spans="1:14">
      <c r="A664" s="19">
        <f t="shared" ref="A664:A673" si="95">ROW()-2</f>
        <v>662</v>
      </c>
      <c r="B664" s="19" t="s">
        <v>3523</v>
      </c>
      <c r="C664" s="19" t="s">
        <v>3524</v>
      </c>
      <c r="D664" s="20" t="s">
        <v>503</v>
      </c>
      <c r="E664" s="19" t="s">
        <v>3525</v>
      </c>
      <c r="F664" s="19">
        <v>4999</v>
      </c>
      <c r="G664" s="19">
        <v>4999</v>
      </c>
      <c r="H664" s="19">
        <f>F664*0.16*(MID(K664,12,2)-MID(K664,5,2)+1)</f>
        <v>2399.52</v>
      </c>
      <c r="I664" s="19">
        <v>1019.79</v>
      </c>
      <c r="J664" s="19">
        <v>0</v>
      </c>
      <c r="K664" s="19" t="s">
        <v>1744</v>
      </c>
      <c r="L664" s="19">
        <v>3419.31</v>
      </c>
      <c r="M664" s="19">
        <f t="shared" si="92"/>
        <v>3419.31</v>
      </c>
      <c r="N664" s="19">
        <v>27</v>
      </c>
    </row>
    <row r="665" customHeight="1" spans="1:14">
      <c r="A665" s="19">
        <f t="shared" si="95"/>
        <v>663</v>
      </c>
      <c r="B665" s="19" t="s">
        <v>3526</v>
      </c>
      <c r="C665" s="19" t="s">
        <v>3527</v>
      </c>
      <c r="D665" s="20" t="s">
        <v>503</v>
      </c>
      <c r="E665" s="19" t="s">
        <v>3528</v>
      </c>
      <c r="F665" s="19">
        <v>4999</v>
      </c>
      <c r="G665" s="19">
        <v>4999</v>
      </c>
      <c r="H665" s="19">
        <f>F665*0.16*(MID(K665,12,2)-MID(K665,5,2)+1)</f>
        <v>2399.52</v>
      </c>
      <c r="I665" s="19">
        <v>1019.79</v>
      </c>
      <c r="J665" s="19">
        <v>0</v>
      </c>
      <c r="K665" s="19" t="s">
        <v>1744</v>
      </c>
      <c r="L665" s="19">
        <v>3419.31</v>
      </c>
      <c r="M665" s="19">
        <f t="shared" si="92"/>
        <v>3419.31</v>
      </c>
      <c r="N665" s="19">
        <v>31</v>
      </c>
    </row>
    <row r="666" customHeight="1" spans="1:14">
      <c r="A666" s="19">
        <f t="shared" si="95"/>
        <v>664</v>
      </c>
      <c r="B666" s="19" t="s">
        <v>3529</v>
      </c>
      <c r="C666" s="19" t="s">
        <v>3530</v>
      </c>
      <c r="D666" s="20" t="s">
        <v>503</v>
      </c>
      <c r="E666" s="19" t="s">
        <v>3531</v>
      </c>
      <c r="F666" s="19">
        <v>4999</v>
      </c>
      <c r="G666" s="19">
        <v>4999</v>
      </c>
      <c r="H666" s="19">
        <v>2399.52</v>
      </c>
      <c r="I666" s="19">
        <v>1019.79</v>
      </c>
      <c r="J666" s="19">
        <v>0</v>
      </c>
      <c r="K666" s="19" t="s">
        <v>1744</v>
      </c>
      <c r="L666" s="19">
        <v>3419.31</v>
      </c>
      <c r="M666" s="19">
        <f t="shared" si="92"/>
        <v>3419.31</v>
      </c>
      <c r="N666" s="19">
        <v>2</v>
      </c>
    </row>
    <row r="667" customHeight="1" spans="1:14">
      <c r="A667" s="19">
        <f t="shared" si="95"/>
        <v>665</v>
      </c>
      <c r="B667" s="19" t="s">
        <v>3532</v>
      </c>
      <c r="C667" s="19" t="s">
        <v>3533</v>
      </c>
      <c r="D667" s="20" t="s">
        <v>507</v>
      </c>
      <c r="E667" s="19" t="s">
        <v>3534</v>
      </c>
      <c r="F667" s="19">
        <v>4999</v>
      </c>
      <c r="G667" s="19">
        <v>4999</v>
      </c>
      <c r="H667" s="19">
        <v>2399.52</v>
      </c>
      <c r="I667" s="19">
        <v>1019.79</v>
      </c>
      <c r="J667" s="19">
        <v>0</v>
      </c>
      <c r="K667" s="19" t="s">
        <v>1744</v>
      </c>
      <c r="L667" s="19">
        <v>3419.31</v>
      </c>
      <c r="M667" s="19">
        <f t="shared" si="92"/>
        <v>3419.31</v>
      </c>
      <c r="N667" s="19">
        <v>3</v>
      </c>
    </row>
    <row r="668" customHeight="1" spans="1:14">
      <c r="A668" s="19">
        <f t="shared" si="95"/>
        <v>666</v>
      </c>
      <c r="B668" s="19" t="s">
        <v>3535</v>
      </c>
      <c r="C668" s="19" t="s">
        <v>3536</v>
      </c>
      <c r="D668" s="20" t="s">
        <v>511</v>
      </c>
      <c r="E668" s="19" t="s">
        <v>3537</v>
      </c>
      <c r="F668" s="40" t="s">
        <v>3538</v>
      </c>
      <c r="G668" s="19">
        <v>4999</v>
      </c>
      <c r="H668" s="19">
        <v>2399.52</v>
      </c>
      <c r="I668" s="19">
        <v>1019.79</v>
      </c>
      <c r="J668" s="19">
        <v>0</v>
      </c>
      <c r="K668" s="19" t="s">
        <v>1744</v>
      </c>
      <c r="L668" s="19">
        <v>3419.31</v>
      </c>
      <c r="M668" s="19">
        <f t="shared" si="92"/>
        <v>3419.31</v>
      </c>
      <c r="N668" s="19">
        <v>23</v>
      </c>
    </row>
    <row r="669" customHeight="1" spans="1:14">
      <c r="A669" s="19">
        <f t="shared" si="95"/>
        <v>667</v>
      </c>
      <c r="B669" s="19" t="s">
        <v>3539</v>
      </c>
      <c r="C669" s="19" t="s">
        <v>3540</v>
      </c>
      <c r="D669" s="20" t="s">
        <v>511</v>
      </c>
      <c r="E669" s="19" t="s">
        <v>3541</v>
      </c>
      <c r="F669" s="40" t="s">
        <v>3542</v>
      </c>
      <c r="G669" s="19">
        <v>4999</v>
      </c>
      <c r="H669" s="19">
        <v>2399.52</v>
      </c>
      <c r="I669" s="19">
        <v>1019.79</v>
      </c>
      <c r="J669" s="19">
        <v>0</v>
      </c>
      <c r="K669" s="19" t="s">
        <v>1744</v>
      </c>
      <c r="L669" s="19">
        <v>3419.31</v>
      </c>
      <c r="M669" s="19">
        <f t="shared" si="92"/>
        <v>3419.31</v>
      </c>
      <c r="N669" s="19">
        <v>8</v>
      </c>
    </row>
    <row r="670" customHeight="1" spans="1:14">
      <c r="A670" s="19">
        <f t="shared" si="95"/>
        <v>668</v>
      </c>
      <c r="B670" s="19" t="s">
        <v>3543</v>
      </c>
      <c r="C670" s="19" t="s">
        <v>3544</v>
      </c>
      <c r="D670" s="20" t="s">
        <v>515</v>
      </c>
      <c r="E670" s="19" t="s">
        <v>3545</v>
      </c>
      <c r="F670" s="19">
        <v>4999</v>
      </c>
      <c r="G670" s="19">
        <v>4999</v>
      </c>
      <c r="H670" s="19">
        <v>2399.52</v>
      </c>
      <c r="I670" s="19">
        <v>1019.79</v>
      </c>
      <c r="J670" s="19">
        <v>0</v>
      </c>
      <c r="K670" s="19" t="s">
        <v>1744</v>
      </c>
      <c r="L670" s="19">
        <v>3419.31</v>
      </c>
      <c r="M670" s="19">
        <f t="shared" si="92"/>
        <v>3419.31</v>
      </c>
      <c r="N670" s="19">
        <v>23</v>
      </c>
    </row>
    <row r="671" customHeight="1" spans="1:14">
      <c r="A671" s="19">
        <f t="shared" si="95"/>
        <v>669</v>
      </c>
      <c r="B671" s="19" t="s">
        <v>3546</v>
      </c>
      <c r="C671" s="19" t="s">
        <v>2314</v>
      </c>
      <c r="D671" s="20" t="s">
        <v>519</v>
      </c>
      <c r="E671" s="19" t="s">
        <v>3547</v>
      </c>
      <c r="F671" s="19">
        <v>4999</v>
      </c>
      <c r="G671" s="19">
        <v>4999</v>
      </c>
      <c r="H671" s="19">
        <v>2399.52</v>
      </c>
      <c r="I671" s="19">
        <v>1019.79</v>
      </c>
      <c r="J671" s="19">
        <v>0</v>
      </c>
      <c r="K671" s="19" t="s">
        <v>1744</v>
      </c>
      <c r="L671" s="19">
        <v>3419.31</v>
      </c>
      <c r="M671" s="19">
        <f t="shared" si="92"/>
        <v>3419.31</v>
      </c>
      <c r="N671" s="19">
        <v>28</v>
      </c>
    </row>
    <row r="672" customHeight="1" spans="1:14">
      <c r="A672" s="19">
        <f t="shared" si="95"/>
        <v>670</v>
      </c>
      <c r="B672" s="19" t="s">
        <v>3548</v>
      </c>
      <c r="C672" s="19" t="s">
        <v>3549</v>
      </c>
      <c r="D672" s="20" t="s">
        <v>519</v>
      </c>
      <c r="E672" s="19" t="s">
        <v>3550</v>
      </c>
      <c r="F672" s="19">
        <v>4999</v>
      </c>
      <c r="G672" s="19">
        <v>4999</v>
      </c>
      <c r="H672" s="19">
        <v>2399.52</v>
      </c>
      <c r="I672" s="19">
        <v>1019.79</v>
      </c>
      <c r="J672" s="19">
        <v>0</v>
      </c>
      <c r="K672" s="19" t="s">
        <v>1744</v>
      </c>
      <c r="L672" s="19">
        <v>3419.31</v>
      </c>
      <c r="M672" s="19">
        <f t="shared" si="92"/>
        <v>3419.31</v>
      </c>
      <c r="N672" s="19">
        <v>28</v>
      </c>
    </row>
    <row r="673" customHeight="1" spans="1:14">
      <c r="A673" s="19">
        <f t="shared" si="95"/>
        <v>671</v>
      </c>
      <c r="B673" s="19" t="s">
        <v>3551</v>
      </c>
      <c r="C673" s="19" t="s">
        <v>3552</v>
      </c>
      <c r="D673" s="20" t="s">
        <v>519</v>
      </c>
      <c r="E673" s="19" t="s">
        <v>3553</v>
      </c>
      <c r="F673" s="19">
        <v>4999</v>
      </c>
      <c r="G673" s="19">
        <v>4999</v>
      </c>
      <c r="H673" s="19">
        <v>2399.52</v>
      </c>
      <c r="I673" s="19">
        <v>1019.79</v>
      </c>
      <c r="J673" s="19">
        <v>0</v>
      </c>
      <c r="K673" s="19" t="s">
        <v>1744</v>
      </c>
      <c r="L673" s="19">
        <v>3419.31</v>
      </c>
      <c r="M673" s="19">
        <f t="shared" si="92"/>
        <v>3419.31</v>
      </c>
      <c r="N673" s="19">
        <v>25</v>
      </c>
    </row>
    <row r="674" customHeight="1" spans="1:14">
      <c r="A674" s="19">
        <f t="shared" ref="A674:A683" si="96">ROW()-2</f>
        <v>672</v>
      </c>
      <c r="B674" s="19" t="s">
        <v>3554</v>
      </c>
      <c r="C674" s="19" t="s">
        <v>3555</v>
      </c>
      <c r="D674" s="20" t="s">
        <v>519</v>
      </c>
      <c r="E674" s="19" t="s">
        <v>3556</v>
      </c>
      <c r="F674" s="19">
        <v>4999</v>
      </c>
      <c r="G674" s="19">
        <v>4999</v>
      </c>
      <c r="H674" s="19">
        <v>2399.52</v>
      </c>
      <c r="I674" s="19">
        <v>1019.79</v>
      </c>
      <c r="J674" s="19">
        <v>0</v>
      </c>
      <c r="K674" s="19" t="s">
        <v>1744</v>
      </c>
      <c r="L674" s="19">
        <v>3419.31</v>
      </c>
      <c r="M674" s="19">
        <f t="shared" si="92"/>
        <v>3419.31</v>
      </c>
      <c r="N674" s="19">
        <v>28</v>
      </c>
    </row>
    <row r="675" customHeight="1" spans="1:14">
      <c r="A675" s="19">
        <f t="shared" si="96"/>
        <v>673</v>
      </c>
      <c r="B675" s="19" t="s">
        <v>3557</v>
      </c>
      <c r="C675" s="19" t="s">
        <v>3192</v>
      </c>
      <c r="D675" s="20" t="s">
        <v>519</v>
      </c>
      <c r="E675" s="19" t="s">
        <v>3558</v>
      </c>
      <c r="F675" s="19">
        <v>4999</v>
      </c>
      <c r="G675" s="19">
        <v>4999</v>
      </c>
      <c r="H675" s="19">
        <v>2399.52</v>
      </c>
      <c r="I675" s="19">
        <v>1019.79</v>
      </c>
      <c r="J675" s="19">
        <v>0</v>
      </c>
      <c r="K675" s="19" t="s">
        <v>1744</v>
      </c>
      <c r="L675" s="19">
        <v>3419.31</v>
      </c>
      <c r="M675" s="19">
        <f t="shared" si="92"/>
        <v>3419.31</v>
      </c>
      <c r="N675" s="19">
        <v>26</v>
      </c>
    </row>
    <row r="676" customHeight="1" spans="1:14">
      <c r="A676" s="19">
        <f t="shared" si="96"/>
        <v>674</v>
      </c>
      <c r="B676" s="19" t="s">
        <v>3559</v>
      </c>
      <c r="C676" s="19" t="s">
        <v>3560</v>
      </c>
      <c r="D676" s="20" t="s">
        <v>523</v>
      </c>
      <c r="E676" s="19" t="s">
        <v>3561</v>
      </c>
      <c r="F676" s="19">
        <v>4999</v>
      </c>
      <c r="G676" s="19">
        <v>4999</v>
      </c>
      <c r="H676" s="19">
        <f>F676*0.16*(MID(K676,12,2)-MID(K676,5,2)+1)</f>
        <v>2399.52</v>
      </c>
      <c r="I676" s="19">
        <v>1019.79</v>
      </c>
      <c r="J676" s="19">
        <v>0</v>
      </c>
      <c r="K676" s="19" t="s">
        <v>1744</v>
      </c>
      <c r="L676" s="19">
        <v>3419.31</v>
      </c>
      <c r="M676" s="19">
        <f t="shared" si="92"/>
        <v>3419.31</v>
      </c>
      <c r="N676" s="19">
        <v>23</v>
      </c>
    </row>
    <row r="677" customHeight="1" spans="1:14">
      <c r="A677" s="19">
        <f t="shared" si="96"/>
        <v>675</v>
      </c>
      <c r="B677" s="19" t="s">
        <v>3562</v>
      </c>
      <c r="C677" s="19" t="s">
        <v>3563</v>
      </c>
      <c r="D677" s="20" t="s">
        <v>523</v>
      </c>
      <c r="E677" s="19" t="s">
        <v>3564</v>
      </c>
      <c r="F677" s="19">
        <v>4999</v>
      </c>
      <c r="G677" s="19">
        <v>4999</v>
      </c>
      <c r="H677" s="19">
        <f>F677*0.16*(MID(K677,12,2)-MID(K677,5,2)+1)</f>
        <v>2399.52</v>
      </c>
      <c r="I677" s="19">
        <v>1019.79</v>
      </c>
      <c r="J677" s="19">
        <v>0</v>
      </c>
      <c r="K677" s="19" t="s">
        <v>1744</v>
      </c>
      <c r="L677" s="19">
        <v>3419.31</v>
      </c>
      <c r="M677" s="19">
        <f t="shared" si="92"/>
        <v>3419.31</v>
      </c>
      <c r="N677" s="19">
        <v>23</v>
      </c>
    </row>
    <row r="678" customHeight="1" spans="1:14">
      <c r="A678" s="19">
        <f t="shared" si="96"/>
        <v>676</v>
      </c>
      <c r="B678" s="19" t="s">
        <v>3565</v>
      </c>
      <c r="C678" s="19" t="s">
        <v>3566</v>
      </c>
      <c r="D678" s="20" t="s">
        <v>523</v>
      </c>
      <c r="E678" s="19" t="s">
        <v>3225</v>
      </c>
      <c r="F678" s="19">
        <v>6000</v>
      </c>
      <c r="G678" s="19">
        <v>6000</v>
      </c>
      <c r="H678" s="19">
        <v>2880</v>
      </c>
      <c r="I678" s="19">
        <v>1224</v>
      </c>
      <c r="J678" s="19">
        <v>0</v>
      </c>
      <c r="K678" s="19" t="s">
        <v>1744</v>
      </c>
      <c r="L678" s="19">
        <v>4104</v>
      </c>
      <c r="M678" s="19">
        <f t="shared" si="92"/>
        <v>4104</v>
      </c>
      <c r="N678" s="19">
        <v>17</v>
      </c>
    </row>
    <row r="679" customHeight="1" spans="1:14">
      <c r="A679" s="19">
        <f t="shared" si="96"/>
        <v>677</v>
      </c>
      <c r="B679" s="19" t="s">
        <v>3567</v>
      </c>
      <c r="C679" s="19" t="s">
        <v>3568</v>
      </c>
      <c r="D679" s="20" t="s">
        <v>527</v>
      </c>
      <c r="E679" s="19" t="s">
        <v>3569</v>
      </c>
      <c r="F679" s="19">
        <v>4999</v>
      </c>
      <c r="G679" s="19">
        <v>4999</v>
      </c>
      <c r="H679" s="19">
        <f>F679*0.16*(MID(K679,12,2)-MID(K679,5,2)+1)</f>
        <v>2399.52</v>
      </c>
      <c r="I679" s="19">
        <v>1019.79</v>
      </c>
      <c r="J679" s="19">
        <v>0</v>
      </c>
      <c r="K679" s="19" t="s">
        <v>1744</v>
      </c>
      <c r="L679" s="19">
        <v>3419.31</v>
      </c>
      <c r="M679" s="19">
        <f t="shared" si="92"/>
        <v>3419.31</v>
      </c>
      <c r="N679" s="19">
        <v>11</v>
      </c>
    </row>
    <row r="680" customHeight="1" spans="1:14">
      <c r="A680" s="19">
        <f t="shared" si="96"/>
        <v>678</v>
      </c>
      <c r="B680" s="19" t="s">
        <v>3570</v>
      </c>
      <c r="C680" s="19" t="s">
        <v>3571</v>
      </c>
      <c r="D680" s="20" t="s">
        <v>527</v>
      </c>
      <c r="E680" s="19" t="s">
        <v>2500</v>
      </c>
      <c r="F680" s="19">
        <v>4999</v>
      </c>
      <c r="G680" s="19">
        <v>4999</v>
      </c>
      <c r="H680" s="19">
        <f>F680*0.16*(MID(K680,12,2)-MID(K680,5,2)+1)</f>
        <v>2399.52</v>
      </c>
      <c r="I680" s="19">
        <v>1019.79</v>
      </c>
      <c r="J680" s="19">
        <v>0</v>
      </c>
      <c r="K680" s="19" t="s">
        <v>1744</v>
      </c>
      <c r="L680" s="19">
        <v>3419.31</v>
      </c>
      <c r="M680" s="19">
        <f t="shared" si="92"/>
        <v>3419.31</v>
      </c>
      <c r="N680" s="19">
        <v>5</v>
      </c>
    </row>
    <row r="681" customHeight="1" spans="1:14">
      <c r="A681" s="19">
        <f t="shared" si="96"/>
        <v>679</v>
      </c>
      <c r="B681" s="19" t="s">
        <v>3572</v>
      </c>
      <c r="C681" s="19" t="s">
        <v>3573</v>
      </c>
      <c r="D681" s="20" t="s">
        <v>527</v>
      </c>
      <c r="E681" s="19" t="s">
        <v>2035</v>
      </c>
      <c r="F681" s="19">
        <v>4999</v>
      </c>
      <c r="G681" s="19">
        <v>4999</v>
      </c>
      <c r="H681" s="19">
        <f>F681*0.16*(MID(K681,12,2)-MID(K681,5,2)+1)</f>
        <v>2399.52</v>
      </c>
      <c r="I681" s="19">
        <v>1019.79</v>
      </c>
      <c r="J681" s="19">
        <v>0</v>
      </c>
      <c r="K681" s="19" t="s">
        <v>1744</v>
      </c>
      <c r="L681" s="19">
        <v>3419.31</v>
      </c>
      <c r="M681" s="19">
        <f t="shared" si="92"/>
        <v>3419.31</v>
      </c>
      <c r="N681" s="19">
        <v>8</v>
      </c>
    </row>
    <row r="682" customHeight="1" spans="1:14">
      <c r="A682" s="19">
        <f t="shared" si="96"/>
        <v>680</v>
      </c>
      <c r="B682" s="19" t="s">
        <v>3574</v>
      </c>
      <c r="C682" s="19" t="s">
        <v>3575</v>
      </c>
      <c r="D682" s="20" t="s">
        <v>531</v>
      </c>
      <c r="E682" s="19" t="s">
        <v>3576</v>
      </c>
      <c r="F682" s="19">
        <v>4999</v>
      </c>
      <c r="G682" s="19">
        <v>4999</v>
      </c>
      <c r="H682" s="19">
        <v>2399.52</v>
      </c>
      <c r="I682" s="19">
        <v>1019.79</v>
      </c>
      <c r="J682" s="19">
        <v>0</v>
      </c>
      <c r="K682" s="19" t="s">
        <v>1744</v>
      </c>
      <c r="L682" s="19">
        <v>3419.31</v>
      </c>
      <c r="M682" s="19">
        <f t="shared" si="92"/>
        <v>3419.31</v>
      </c>
      <c r="N682" s="19">
        <v>7</v>
      </c>
    </row>
    <row r="683" customHeight="1" spans="1:14">
      <c r="A683" s="19">
        <f t="shared" si="96"/>
        <v>681</v>
      </c>
      <c r="B683" s="19" t="s">
        <v>3577</v>
      </c>
      <c r="C683" s="19" t="s">
        <v>3578</v>
      </c>
      <c r="D683" s="20" t="s">
        <v>531</v>
      </c>
      <c r="E683" s="19" t="s">
        <v>3579</v>
      </c>
      <c r="F683" s="19">
        <v>4999</v>
      </c>
      <c r="G683" s="19">
        <v>4999</v>
      </c>
      <c r="H683" s="19">
        <v>1599.68</v>
      </c>
      <c r="I683" s="19">
        <v>679.86</v>
      </c>
      <c r="J683" s="19">
        <v>0</v>
      </c>
      <c r="K683" s="19" t="s">
        <v>2193</v>
      </c>
      <c r="L683" s="19">
        <v>2279.54</v>
      </c>
      <c r="M683" s="19">
        <f t="shared" si="92"/>
        <v>2279.54</v>
      </c>
      <c r="N683" s="19">
        <v>3</v>
      </c>
    </row>
    <row r="684" customHeight="1" spans="1:14">
      <c r="A684" s="19">
        <f t="shared" ref="A684:A693" si="97">ROW()-2</f>
        <v>682</v>
      </c>
      <c r="B684" s="19" t="s">
        <v>3580</v>
      </c>
      <c r="C684" s="19" t="s">
        <v>3581</v>
      </c>
      <c r="D684" s="20" t="s">
        <v>531</v>
      </c>
      <c r="E684" s="19" t="s">
        <v>2052</v>
      </c>
      <c r="F684" s="19">
        <v>4999</v>
      </c>
      <c r="G684" s="19">
        <v>4999</v>
      </c>
      <c r="H684" s="19">
        <v>2399.52</v>
      </c>
      <c r="I684" s="19">
        <v>1019.79</v>
      </c>
      <c r="J684" s="19">
        <v>0</v>
      </c>
      <c r="K684" s="19" t="s">
        <v>1744</v>
      </c>
      <c r="L684" s="19">
        <v>3419.31</v>
      </c>
      <c r="M684" s="19">
        <f t="shared" si="92"/>
        <v>3419.31</v>
      </c>
      <c r="N684" s="19">
        <v>1</v>
      </c>
    </row>
    <row r="685" customHeight="1" spans="1:14">
      <c r="A685" s="19">
        <f t="shared" si="97"/>
        <v>683</v>
      </c>
      <c r="B685" s="19" t="s">
        <v>3582</v>
      </c>
      <c r="C685" s="19" t="s">
        <v>2546</v>
      </c>
      <c r="D685" s="20" t="s">
        <v>531</v>
      </c>
      <c r="E685" s="19" t="s">
        <v>1994</v>
      </c>
      <c r="F685" s="19">
        <v>4999</v>
      </c>
      <c r="G685" s="19">
        <v>4999</v>
      </c>
      <c r="H685" s="19">
        <v>799.84</v>
      </c>
      <c r="I685" s="19">
        <v>339.93</v>
      </c>
      <c r="J685" s="19">
        <v>0</v>
      </c>
      <c r="K685" s="19" t="s">
        <v>1976</v>
      </c>
      <c r="L685" s="19">
        <v>1139.77</v>
      </c>
      <c r="M685" s="19">
        <f t="shared" si="92"/>
        <v>1139.77</v>
      </c>
      <c r="N685" s="19">
        <v>25</v>
      </c>
    </row>
    <row r="686" customHeight="1" spans="1:14">
      <c r="A686" s="19">
        <f t="shared" si="97"/>
        <v>684</v>
      </c>
      <c r="B686" s="19" t="s">
        <v>3583</v>
      </c>
      <c r="C686" s="19" t="s">
        <v>3584</v>
      </c>
      <c r="D686" s="20" t="s">
        <v>531</v>
      </c>
      <c r="E686" s="19" t="s">
        <v>2581</v>
      </c>
      <c r="F686" s="19">
        <v>4999</v>
      </c>
      <c r="G686" s="19">
        <v>4999</v>
      </c>
      <c r="H686" s="19">
        <v>799.84</v>
      </c>
      <c r="I686" s="19">
        <v>339.93</v>
      </c>
      <c r="J686" s="19">
        <v>0</v>
      </c>
      <c r="K686" s="19" t="s">
        <v>1976</v>
      </c>
      <c r="L686" s="19">
        <v>1139.77</v>
      </c>
      <c r="M686" s="19">
        <f t="shared" si="92"/>
        <v>1139.77</v>
      </c>
      <c r="N686" s="19">
        <v>25</v>
      </c>
    </row>
    <row r="687" customHeight="1" spans="1:14">
      <c r="A687" s="19">
        <f t="shared" si="97"/>
        <v>685</v>
      </c>
      <c r="B687" s="19" t="s">
        <v>3585</v>
      </c>
      <c r="C687" s="19" t="s">
        <v>3586</v>
      </c>
      <c r="D687" s="20" t="s">
        <v>531</v>
      </c>
      <c r="E687" s="19" t="s">
        <v>2095</v>
      </c>
      <c r="F687" s="19">
        <v>4999</v>
      </c>
      <c r="G687" s="19">
        <v>4999</v>
      </c>
      <c r="H687" s="19">
        <v>799.84</v>
      </c>
      <c r="I687" s="19">
        <v>339.93</v>
      </c>
      <c r="J687" s="19">
        <v>0</v>
      </c>
      <c r="K687" s="19" t="s">
        <v>1976</v>
      </c>
      <c r="L687" s="19">
        <v>1139.77</v>
      </c>
      <c r="M687" s="19">
        <f t="shared" si="92"/>
        <v>1139.77</v>
      </c>
      <c r="N687" s="19">
        <v>10</v>
      </c>
    </row>
    <row r="688" customHeight="1" spans="1:14">
      <c r="A688" s="19">
        <f t="shared" si="97"/>
        <v>686</v>
      </c>
      <c r="B688" s="19" t="s">
        <v>3587</v>
      </c>
      <c r="C688" s="19" t="s">
        <v>3588</v>
      </c>
      <c r="D688" s="20" t="s">
        <v>531</v>
      </c>
      <c r="E688" s="19" t="s">
        <v>2032</v>
      </c>
      <c r="F688" s="19">
        <v>4999</v>
      </c>
      <c r="G688" s="19">
        <v>4999</v>
      </c>
      <c r="H688" s="19">
        <v>799.84</v>
      </c>
      <c r="I688" s="19">
        <v>339.93</v>
      </c>
      <c r="J688" s="19">
        <v>0</v>
      </c>
      <c r="K688" s="19" t="s">
        <v>1976</v>
      </c>
      <c r="L688" s="19">
        <v>1139.77</v>
      </c>
      <c r="M688" s="19">
        <f t="shared" si="92"/>
        <v>1139.77</v>
      </c>
      <c r="N688" s="19">
        <v>0</v>
      </c>
    </row>
    <row r="689" customHeight="1" spans="1:14">
      <c r="A689" s="19">
        <f t="shared" si="97"/>
        <v>687</v>
      </c>
      <c r="B689" s="19" t="s">
        <v>3589</v>
      </c>
      <c r="C689" s="19" t="s">
        <v>3590</v>
      </c>
      <c r="D689" s="20" t="s">
        <v>531</v>
      </c>
      <c r="E689" s="19" t="s">
        <v>3379</v>
      </c>
      <c r="F689" s="19">
        <v>4999</v>
      </c>
      <c r="G689" s="19">
        <v>4999</v>
      </c>
      <c r="H689" s="19">
        <v>799.84</v>
      </c>
      <c r="I689" s="19">
        <v>339.93</v>
      </c>
      <c r="J689" s="19">
        <v>0</v>
      </c>
      <c r="K689" s="19" t="s">
        <v>1976</v>
      </c>
      <c r="L689" s="19">
        <v>1139.77</v>
      </c>
      <c r="M689" s="19">
        <f t="shared" si="92"/>
        <v>1139.77</v>
      </c>
      <c r="N689" s="19">
        <v>0</v>
      </c>
    </row>
    <row r="690" customHeight="1" spans="1:14">
      <c r="A690" s="19">
        <f t="shared" si="97"/>
        <v>688</v>
      </c>
      <c r="B690" s="19" t="s">
        <v>3591</v>
      </c>
      <c r="C690" s="19" t="s">
        <v>3592</v>
      </c>
      <c r="D690" s="20" t="s">
        <v>531</v>
      </c>
      <c r="E690" s="19" t="s">
        <v>2491</v>
      </c>
      <c r="F690" s="19">
        <v>4999</v>
      </c>
      <c r="G690" s="19">
        <v>4999</v>
      </c>
      <c r="H690" s="19">
        <v>799.84</v>
      </c>
      <c r="I690" s="19">
        <v>339.93</v>
      </c>
      <c r="J690" s="19">
        <v>0</v>
      </c>
      <c r="K690" s="19" t="s">
        <v>1976</v>
      </c>
      <c r="L690" s="19">
        <v>1139.77</v>
      </c>
      <c r="M690" s="19">
        <f t="shared" si="92"/>
        <v>1139.77</v>
      </c>
      <c r="N690" s="19">
        <v>0</v>
      </c>
    </row>
    <row r="691" customHeight="1" spans="1:14">
      <c r="A691" s="19">
        <f t="shared" si="97"/>
        <v>689</v>
      </c>
      <c r="B691" s="19" t="s">
        <v>3593</v>
      </c>
      <c r="C691" s="19" t="s">
        <v>2062</v>
      </c>
      <c r="D691" s="20" t="s">
        <v>531</v>
      </c>
      <c r="E691" s="19" t="s">
        <v>3594</v>
      </c>
      <c r="F691" s="19">
        <v>4999</v>
      </c>
      <c r="G691" s="19">
        <v>4999</v>
      </c>
      <c r="H691" s="19">
        <v>799.84</v>
      </c>
      <c r="I691" s="19">
        <v>339.93</v>
      </c>
      <c r="J691" s="19">
        <v>0</v>
      </c>
      <c r="K691" s="19" t="s">
        <v>1976</v>
      </c>
      <c r="L691" s="19">
        <v>1139.77</v>
      </c>
      <c r="M691" s="19">
        <f t="shared" si="92"/>
        <v>1139.77</v>
      </c>
      <c r="N691" s="19">
        <v>0</v>
      </c>
    </row>
    <row r="692" customHeight="1" spans="1:14">
      <c r="A692" s="19">
        <f t="shared" si="97"/>
        <v>690</v>
      </c>
      <c r="B692" s="19" t="s">
        <v>3595</v>
      </c>
      <c r="C692" s="19" t="s">
        <v>3596</v>
      </c>
      <c r="D692" s="20" t="s">
        <v>531</v>
      </c>
      <c r="E692" s="19" t="s">
        <v>3597</v>
      </c>
      <c r="F692" s="19">
        <v>4999</v>
      </c>
      <c r="G692" s="19">
        <v>4999</v>
      </c>
      <c r="H692" s="19">
        <v>1599.68</v>
      </c>
      <c r="I692" s="19">
        <v>679.86</v>
      </c>
      <c r="J692" s="19">
        <v>0</v>
      </c>
      <c r="K692" s="19" t="s">
        <v>2303</v>
      </c>
      <c r="L692" s="19">
        <v>2279.54</v>
      </c>
      <c r="M692" s="19">
        <f t="shared" si="92"/>
        <v>2279.54</v>
      </c>
      <c r="N692" s="19">
        <v>0</v>
      </c>
    </row>
    <row r="693" customHeight="1" spans="1:14">
      <c r="A693" s="19">
        <f t="shared" si="97"/>
        <v>691</v>
      </c>
      <c r="B693" s="19" t="s">
        <v>3598</v>
      </c>
      <c r="C693" s="19" t="s">
        <v>3599</v>
      </c>
      <c r="D693" s="20" t="s">
        <v>531</v>
      </c>
      <c r="E693" s="19" t="s">
        <v>3600</v>
      </c>
      <c r="F693" s="19">
        <v>4999</v>
      </c>
      <c r="G693" s="19">
        <v>4999</v>
      </c>
      <c r="H693" s="19">
        <v>799.84</v>
      </c>
      <c r="I693" s="19">
        <v>339.93</v>
      </c>
      <c r="J693" s="19">
        <v>0</v>
      </c>
      <c r="K693" s="19" t="s">
        <v>1976</v>
      </c>
      <c r="L693" s="19">
        <v>1139.77</v>
      </c>
      <c r="M693" s="19">
        <f t="shared" si="92"/>
        <v>1139.77</v>
      </c>
      <c r="N693" s="19">
        <v>0</v>
      </c>
    </row>
    <row r="694" customHeight="1" spans="1:14">
      <c r="A694" s="19">
        <f t="shared" ref="A694:A703" si="98">ROW()-2</f>
        <v>692</v>
      </c>
      <c r="B694" s="19" t="s">
        <v>3601</v>
      </c>
      <c r="C694" s="19" t="s">
        <v>3602</v>
      </c>
      <c r="D694" s="20" t="s">
        <v>535</v>
      </c>
      <c r="E694" s="19" t="s">
        <v>3603</v>
      </c>
      <c r="F694" s="19">
        <v>4999</v>
      </c>
      <c r="G694" s="19">
        <v>4999</v>
      </c>
      <c r="H694" s="19">
        <f>F694*0.16*(MID(K694,12,2)-MID(K694,5,2)+1)</f>
        <v>2399.52</v>
      </c>
      <c r="I694" s="19">
        <v>1019.79</v>
      </c>
      <c r="J694" s="19">
        <v>0</v>
      </c>
      <c r="K694" s="19" t="s">
        <v>1744</v>
      </c>
      <c r="L694" s="19">
        <v>3419.31</v>
      </c>
      <c r="M694" s="19">
        <f t="shared" si="92"/>
        <v>3419.31</v>
      </c>
      <c r="N694" s="19">
        <v>12</v>
      </c>
    </row>
    <row r="695" customHeight="1" spans="1:14">
      <c r="A695" s="19">
        <f t="shared" si="98"/>
        <v>693</v>
      </c>
      <c r="B695" s="19" t="s">
        <v>3604</v>
      </c>
      <c r="C695" s="19" t="s">
        <v>3605</v>
      </c>
      <c r="D695" s="20" t="s">
        <v>535</v>
      </c>
      <c r="E695" s="19" t="s">
        <v>3606</v>
      </c>
      <c r="F695" s="19">
        <v>4999</v>
      </c>
      <c r="G695" s="19">
        <v>4999</v>
      </c>
      <c r="H695" s="19">
        <f>F695*0.16*(MID(K695,12,2)-MID(K695,5,2)+1)</f>
        <v>2399.52</v>
      </c>
      <c r="I695" s="19">
        <v>1019.79</v>
      </c>
      <c r="J695" s="19">
        <v>0</v>
      </c>
      <c r="K695" s="19" t="s">
        <v>1744</v>
      </c>
      <c r="L695" s="19">
        <v>3419.31</v>
      </c>
      <c r="M695" s="19">
        <f t="shared" si="92"/>
        <v>3419.31</v>
      </c>
      <c r="N695" s="19">
        <v>14</v>
      </c>
    </row>
    <row r="696" customHeight="1" spans="1:14">
      <c r="A696" s="19">
        <f t="shared" si="98"/>
        <v>694</v>
      </c>
      <c r="B696" s="19" t="s">
        <v>3607</v>
      </c>
      <c r="C696" s="19" t="s">
        <v>3608</v>
      </c>
      <c r="D696" s="20" t="s">
        <v>538</v>
      </c>
      <c r="E696" s="19" t="s">
        <v>3397</v>
      </c>
      <c r="F696" s="19">
        <v>4999</v>
      </c>
      <c r="G696" s="19">
        <v>4999</v>
      </c>
      <c r="H696" s="19">
        <v>1599.68</v>
      </c>
      <c r="I696" s="19">
        <v>679.68</v>
      </c>
      <c r="J696" s="19">
        <v>0</v>
      </c>
      <c r="K696" s="19" t="s">
        <v>2193</v>
      </c>
      <c r="L696" s="19">
        <v>2279.36</v>
      </c>
      <c r="M696" s="19">
        <f t="shared" si="92"/>
        <v>2279.36</v>
      </c>
      <c r="N696" s="19">
        <v>21</v>
      </c>
    </row>
    <row r="697" customHeight="1" spans="1:14">
      <c r="A697" s="19">
        <f t="shared" si="98"/>
        <v>695</v>
      </c>
      <c r="B697" s="19" t="s">
        <v>3609</v>
      </c>
      <c r="C697" s="19" t="s">
        <v>3610</v>
      </c>
      <c r="D697" s="20" t="s">
        <v>538</v>
      </c>
      <c r="E697" s="19" t="s">
        <v>3611</v>
      </c>
      <c r="F697" s="19">
        <v>4999</v>
      </c>
      <c r="G697" s="19">
        <v>4999</v>
      </c>
      <c r="H697" s="19">
        <v>2399.52</v>
      </c>
      <c r="I697" s="19">
        <v>1019.79</v>
      </c>
      <c r="J697" s="19">
        <v>0</v>
      </c>
      <c r="K697" s="19" t="s">
        <v>1744</v>
      </c>
      <c r="L697" s="19">
        <v>3419.31</v>
      </c>
      <c r="M697" s="19">
        <f t="shared" si="92"/>
        <v>3419.31</v>
      </c>
      <c r="N697" s="19">
        <v>15</v>
      </c>
    </row>
    <row r="698" customHeight="1" spans="1:14">
      <c r="A698" s="19">
        <f t="shared" si="98"/>
        <v>696</v>
      </c>
      <c r="B698" s="19" t="s">
        <v>3612</v>
      </c>
      <c r="C698" s="19" t="s">
        <v>3613</v>
      </c>
      <c r="D698" s="20" t="s">
        <v>538</v>
      </c>
      <c r="E698" s="19" t="s">
        <v>3614</v>
      </c>
      <c r="F698" s="19">
        <v>4999</v>
      </c>
      <c r="G698" s="19">
        <v>4999</v>
      </c>
      <c r="H698" s="19">
        <v>2399.52</v>
      </c>
      <c r="I698" s="19">
        <v>1019.79</v>
      </c>
      <c r="J698" s="19">
        <v>0</v>
      </c>
      <c r="K698" s="19" t="s">
        <v>1744</v>
      </c>
      <c r="L698" s="19">
        <v>3419.31</v>
      </c>
      <c r="M698" s="19">
        <f t="shared" si="92"/>
        <v>3419.31</v>
      </c>
      <c r="N698" s="19">
        <v>26</v>
      </c>
    </row>
    <row r="699" customHeight="1" spans="1:14">
      <c r="A699" s="19">
        <f t="shared" si="98"/>
        <v>697</v>
      </c>
      <c r="B699" s="19" t="s">
        <v>3615</v>
      </c>
      <c r="C699" s="19" t="s">
        <v>3616</v>
      </c>
      <c r="D699" s="20" t="s">
        <v>538</v>
      </c>
      <c r="E699" s="19" t="s">
        <v>3617</v>
      </c>
      <c r="F699" s="19">
        <v>4999</v>
      </c>
      <c r="G699" s="19">
        <v>4999</v>
      </c>
      <c r="H699" s="19">
        <v>2399.52</v>
      </c>
      <c r="I699" s="19">
        <v>1019.79</v>
      </c>
      <c r="J699" s="19">
        <v>0</v>
      </c>
      <c r="K699" s="19" t="s">
        <v>1744</v>
      </c>
      <c r="L699" s="19">
        <v>3419.31</v>
      </c>
      <c r="M699" s="19">
        <f t="shared" si="92"/>
        <v>3419.31</v>
      </c>
      <c r="N699" s="19">
        <v>32</v>
      </c>
    </row>
    <row r="700" customHeight="1" spans="1:14">
      <c r="A700" s="19">
        <f t="shared" si="98"/>
        <v>698</v>
      </c>
      <c r="B700" s="19" t="s">
        <v>3618</v>
      </c>
      <c r="C700" s="19" t="s">
        <v>3004</v>
      </c>
      <c r="D700" s="20" t="s">
        <v>542</v>
      </c>
      <c r="E700" s="19" t="s">
        <v>2573</v>
      </c>
      <c r="F700" s="19">
        <v>4999</v>
      </c>
      <c r="G700" s="19">
        <v>4999</v>
      </c>
      <c r="H700" s="19">
        <f t="shared" ref="H696:H711" si="99">F700*0.16*(MID(K700,12,2)-MID(K700,5,2)+1)</f>
        <v>2399.52</v>
      </c>
      <c r="I700" s="19">
        <v>1019.79</v>
      </c>
      <c r="J700" s="19">
        <v>0</v>
      </c>
      <c r="K700" s="19" t="s">
        <v>1744</v>
      </c>
      <c r="L700" s="19">
        <v>3419.31</v>
      </c>
      <c r="M700" s="19">
        <f t="shared" si="92"/>
        <v>3419.31</v>
      </c>
      <c r="N700" s="19">
        <v>10</v>
      </c>
    </row>
    <row r="701" customHeight="1" spans="1:14">
      <c r="A701" s="19">
        <f t="shared" si="98"/>
        <v>699</v>
      </c>
      <c r="B701" s="19" t="s">
        <v>3619</v>
      </c>
      <c r="C701" s="19" t="s">
        <v>3620</v>
      </c>
      <c r="D701" s="20" t="s">
        <v>546</v>
      </c>
      <c r="E701" s="19" t="s">
        <v>2460</v>
      </c>
      <c r="F701" s="19">
        <v>4999</v>
      </c>
      <c r="G701" s="19">
        <v>4999</v>
      </c>
      <c r="H701" s="19">
        <f t="shared" si="99"/>
        <v>799.84</v>
      </c>
      <c r="I701" s="19">
        <v>339.93</v>
      </c>
      <c r="J701" s="19">
        <v>0</v>
      </c>
      <c r="K701" s="19" t="s">
        <v>1912</v>
      </c>
      <c r="L701" s="19">
        <v>1139.77</v>
      </c>
      <c r="M701" s="19">
        <f t="shared" si="92"/>
        <v>1139.77</v>
      </c>
      <c r="N701" s="19">
        <v>35</v>
      </c>
    </row>
    <row r="702" customHeight="1" spans="1:14">
      <c r="A702" s="19">
        <f t="shared" si="98"/>
        <v>700</v>
      </c>
      <c r="B702" s="19" t="s">
        <v>3621</v>
      </c>
      <c r="C702" s="19" t="s">
        <v>3622</v>
      </c>
      <c r="D702" s="20" t="s">
        <v>546</v>
      </c>
      <c r="E702" s="19" t="s">
        <v>3225</v>
      </c>
      <c r="F702" s="19">
        <v>4999</v>
      </c>
      <c r="G702" s="19">
        <v>4999</v>
      </c>
      <c r="H702" s="19">
        <f t="shared" si="99"/>
        <v>1599.68</v>
      </c>
      <c r="I702" s="19">
        <v>679.86</v>
      </c>
      <c r="J702" s="19">
        <v>0</v>
      </c>
      <c r="K702" s="19" t="s">
        <v>2193</v>
      </c>
      <c r="L702" s="19">
        <v>2279.54</v>
      </c>
      <c r="M702" s="19">
        <f t="shared" si="92"/>
        <v>2279.54</v>
      </c>
      <c r="N702" s="19">
        <v>21</v>
      </c>
    </row>
    <row r="703" customHeight="1" spans="1:14">
      <c r="A703" s="19">
        <f t="shared" si="98"/>
        <v>701</v>
      </c>
      <c r="B703" s="19" t="s">
        <v>3623</v>
      </c>
      <c r="C703" s="19" t="s">
        <v>3624</v>
      </c>
      <c r="D703" s="20" t="s">
        <v>546</v>
      </c>
      <c r="E703" s="19" t="s">
        <v>3625</v>
      </c>
      <c r="F703" s="19">
        <v>4999</v>
      </c>
      <c r="G703" s="19">
        <v>4999</v>
      </c>
      <c r="H703" s="19">
        <f t="shared" si="99"/>
        <v>2399.52</v>
      </c>
      <c r="I703" s="19">
        <v>1019.79</v>
      </c>
      <c r="J703" s="19">
        <v>0</v>
      </c>
      <c r="K703" s="19" t="s">
        <v>1744</v>
      </c>
      <c r="L703" s="19">
        <v>3419.31</v>
      </c>
      <c r="M703" s="19">
        <f t="shared" si="92"/>
        <v>3419.31</v>
      </c>
      <c r="N703" s="19">
        <v>21</v>
      </c>
    </row>
    <row r="704" customHeight="1" spans="1:14">
      <c r="A704" s="19">
        <f t="shared" ref="A704:A713" si="100">ROW()-2</f>
        <v>702</v>
      </c>
      <c r="B704" s="19" t="s">
        <v>3626</v>
      </c>
      <c r="C704" s="19" t="s">
        <v>3627</v>
      </c>
      <c r="D704" s="20" t="s">
        <v>546</v>
      </c>
      <c r="E704" s="19" t="s">
        <v>1936</v>
      </c>
      <c r="F704" s="19">
        <v>4999</v>
      </c>
      <c r="G704" s="19">
        <v>4999</v>
      </c>
      <c r="H704" s="19">
        <f t="shared" si="99"/>
        <v>1599.68</v>
      </c>
      <c r="I704" s="19">
        <v>679.86</v>
      </c>
      <c r="J704" s="19">
        <v>0</v>
      </c>
      <c r="K704" s="19" t="s">
        <v>2193</v>
      </c>
      <c r="L704" s="19">
        <v>2279.54</v>
      </c>
      <c r="M704" s="19">
        <f t="shared" si="92"/>
        <v>2279.54</v>
      </c>
      <c r="N704" s="19">
        <v>23</v>
      </c>
    </row>
    <row r="705" customHeight="1" spans="1:14">
      <c r="A705" s="19">
        <f t="shared" si="100"/>
        <v>703</v>
      </c>
      <c r="B705" s="19" t="s">
        <v>3628</v>
      </c>
      <c r="C705" s="19" t="s">
        <v>3629</v>
      </c>
      <c r="D705" s="20" t="s">
        <v>546</v>
      </c>
      <c r="E705" s="19" t="s">
        <v>3630</v>
      </c>
      <c r="F705" s="19">
        <v>4999</v>
      </c>
      <c r="G705" s="19">
        <v>4999</v>
      </c>
      <c r="H705" s="19">
        <f t="shared" si="99"/>
        <v>2399.52</v>
      </c>
      <c r="I705" s="19">
        <v>1019.79</v>
      </c>
      <c r="J705" s="19">
        <v>0</v>
      </c>
      <c r="K705" s="19" t="s">
        <v>1744</v>
      </c>
      <c r="L705" s="19">
        <v>3419.31</v>
      </c>
      <c r="M705" s="19">
        <f t="shared" si="92"/>
        <v>3419.31</v>
      </c>
      <c r="N705" s="19">
        <v>24</v>
      </c>
    </row>
    <row r="706" customHeight="1" spans="1:14">
      <c r="A706" s="19">
        <f t="shared" si="100"/>
        <v>704</v>
      </c>
      <c r="B706" s="19" t="s">
        <v>3631</v>
      </c>
      <c r="C706" s="19" t="s">
        <v>1953</v>
      </c>
      <c r="D706" s="20" t="s">
        <v>546</v>
      </c>
      <c r="E706" s="19" t="s">
        <v>1997</v>
      </c>
      <c r="F706" s="19">
        <v>4999</v>
      </c>
      <c r="G706" s="19">
        <v>4999</v>
      </c>
      <c r="H706" s="19">
        <f t="shared" si="99"/>
        <v>2399.52</v>
      </c>
      <c r="I706" s="19">
        <v>1019.79</v>
      </c>
      <c r="J706" s="19">
        <v>0</v>
      </c>
      <c r="K706" s="19" t="s">
        <v>1744</v>
      </c>
      <c r="L706" s="19">
        <v>3419.31</v>
      </c>
      <c r="M706" s="19">
        <f t="shared" si="92"/>
        <v>3419.31</v>
      </c>
      <c r="N706" s="19">
        <v>3</v>
      </c>
    </row>
    <row r="707" customHeight="1" spans="1:14">
      <c r="A707" s="19">
        <f t="shared" si="100"/>
        <v>705</v>
      </c>
      <c r="B707" s="19" t="s">
        <v>3632</v>
      </c>
      <c r="C707" s="19" t="s">
        <v>3633</v>
      </c>
      <c r="D707" s="20" t="s">
        <v>546</v>
      </c>
      <c r="E707" s="19" t="s">
        <v>3634</v>
      </c>
      <c r="F707" s="19">
        <v>4999</v>
      </c>
      <c r="G707" s="19">
        <v>4999</v>
      </c>
      <c r="H707" s="19">
        <f t="shared" si="99"/>
        <v>2399.52</v>
      </c>
      <c r="I707" s="19">
        <v>1019.79</v>
      </c>
      <c r="J707" s="19">
        <v>0</v>
      </c>
      <c r="K707" s="19" t="s">
        <v>1744</v>
      </c>
      <c r="L707" s="19">
        <v>3419.31</v>
      </c>
      <c r="M707" s="19">
        <f t="shared" si="92"/>
        <v>3419.31</v>
      </c>
      <c r="N707" s="19">
        <v>3</v>
      </c>
    </row>
    <row r="708" customHeight="1" spans="1:14">
      <c r="A708" s="19">
        <f t="shared" si="100"/>
        <v>706</v>
      </c>
      <c r="B708" s="19" t="s">
        <v>3582</v>
      </c>
      <c r="C708" s="19" t="s">
        <v>2546</v>
      </c>
      <c r="D708" s="20" t="s">
        <v>546</v>
      </c>
      <c r="E708" s="19" t="s">
        <v>1994</v>
      </c>
      <c r="F708" s="19">
        <v>4999</v>
      </c>
      <c r="G708" s="19">
        <v>4999</v>
      </c>
      <c r="H708" s="19">
        <f t="shared" si="99"/>
        <v>1599.68</v>
      </c>
      <c r="I708" s="19">
        <v>679.86</v>
      </c>
      <c r="J708" s="19">
        <v>0</v>
      </c>
      <c r="K708" s="19" t="s">
        <v>2193</v>
      </c>
      <c r="L708" s="19">
        <v>2279.54</v>
      </c>
      <c r="M708" s="19">
        <f t="shared" ref="M708:M771" si="101">L708</f>
        <v>2279.54</v>
      </c>
      <c r="N708" s="19">
        <v>23</v>
      </c>
    </row>
    <row r="709" customHeight="1" spans="1:14">
      <c r="A709" s="19">
        <f t="shared" si="100"/>
        <v>707</v>
      </c>
      <c r="B709" s="19" t="s">
        <v>3583</v>
      </c>
      <c r="C709" s="19" t="s">
        <v>3584</v>
      </c>
      <c r="D709" s="20" t="s">
        <v>546</v>
      </c>
      <c r="E709" s="19" t="s">
        <v>2581</v>
      </c>
      <c r="F709" s="19">
        <v>4999</v>
      </c>
      <c r="G709" s="19">
        <v>4999</v>
      </c>
      <c r="H709" s="19">
        <f t="shared" si="99"/>
        <v>1599.68</v>
      </c>
      <c r="I709" s="19">
        <v>679.86</v>
      </c>
      <c r="J709" s="19">
        <v>0</v>
      </c>
      <c r="K709" s="19" t="s">
        <v>2193</v>
      </c>
      <c r="L709" s="19">
        <v>2279.54</v>
      </c>
      <c r="M709" s="19">
        <f t="shared" si="101"/>
        <v>2279.54</v>
      </c>
      <c r="N709" s="19">
        <v>23</v>
      </c>
    </row>
    <row r="710" customHeight="1" spans="1:14">
      <c r="A710" s="19">
        <f t="shared" si="100"/>
        <v>708</v>
      </c>
      <c r="B710" s="19" t="s">
        <v>3585</v>
      </c>
      <c r="C710" s="19" t="s">
        <v>3586</v>
      </c>
      <c r="D710" s="20" t="s">
        <v>546</v>
      </c>
      <c r="E710" s="19" t="s">
        <v>2095</v>
      </c>
      <c r="F710" s="19">
        <v>4999</v>
      </c>
      <c r="G710" s="19">
        <v>4999</v>
      </c>
      <c r="H710" s="19">
        <f t="shared" si="99"/>
        <v>1599.68</v>
      </c>
      <c r="I710" s="19">
        <v>679.86</v>
      </c>
      <c r="J710" s="19">
        <v>0</v>
      </c>
      <c r="K710" s="19" t="s">
        <v>2193</v>
      </c>
      <c r="L710" s="19">
        <v>2279.54</v>
      </c>
      <c r="M710" s="19">
        <f t="shared" si="101"/>
        <v>2279.54</v>
      </c>
      <c r="N710" s="19">
        <v>6</v>
      </c>
    </row>
    <row r="711" customHeight="1" spans="1:14">
      <c r="A711" s="19">
        <f t="shared" si="100"/>
        <v>709</v>
      </c>
      <c r="B711" s="19" t="s">
        <v>3635</v>
      </c>
      <c r="C711" s="19" t="s">
        <v>3636</v>
      </c>
      <c r="D711" s="20" t="s">
        <v>550</v>
      </c>
      <c r="E711" s="19" t="s">
        <v>3637</v>
      </c>
      <c r="F711" s="19">
        <v>4999</v>
      </c>
      <c r="G711" s="19">
        <v>4999</v>
      </c>
      <c r="H711" s="19">
        <v>799.84</v>
      </c>
      <c r="I711" s="19">
        <v>339.93</v>
      </c>
      <c r="J711" s="19">
        <v>0</v>
      </c>
      <c r="K711" s="19" t="s">
        <v>1912</v>
      </c>
      <c r="L711" s="19">
        <v>1139.77</v>
      </c>
      <c r="M711" s="19">
        <f t="shared" si="101"/>
        <v>1139.77</v>
      </c>
      <c r="N711" s="19">
        <v>4</v>
      </c>
    </row>
    <row r="712" customHeight="1" spans="1:14">
      <c r="A712" s="19">
        <f t="shared" si="100"/>
        <v>710</v>
      </c>
      <c r="B712" s="19" t="s">
        <v>3638</v>
      </c>
      <c r="C712" s="19" t="s">
        <v>3639</v>
      </c>
      <c r="D712" s="20" t="s">
        <v>554</v>
      </c>
      <c r="E712" s="19" t="s">
        <v>2576</v>
      </c>
      <c r="F712" s="19">
        <v>4999</v>
      </c>
      <c r="G712" s="19">
        <v>4999</v>
      </c>
      <c r="H712" s="19">
        <f>F712*0.16*(MID(K712,12,2)-MID(K712,5,2)+1)</f>
        <v>2399.52</v>
      </c>
      <c r="I712" s="19">
        <v>1019.79</v>
      </c>
      <c r="J712" s="19">
        <v>0</v>
      </c>
      <c r="K712" s="19" t="s">
        <v>1744</v>
      </c>
      <c r="L712" s="19">
        <v>3419.31</v>
      </c>
      <c r="M712" s="19">
        <f t="shared" si="101"/>
        <v>3419.31</v>
      </c>
      <c r="N712" s="19">
        <v>1</v>
      </c>
    </row>
    <row r="713" customHeight="1" spans="1:14">
      <c r="A713" s="19">
        <f t="shared" si="100"/>
        <v>711</v>
      </c>
      <c r="B713" s="19" t="s">
        <v>3640</v>
      </c>
      <c r="C713" s="19" t="s">
        <v>2546</v>
      </c>
      <c r="D713" s="20" t="s">
        <v>558</v>
      </c>
      <c r="E713" s="19" t="s">
        <v>2038</v>
      </c>
      <c r="F713" s="19">
        <v>4999</v>
      </c>
      <c r="G713" s="19">
        <v>4999</v>
      </c>
      <c r="H713" s="19">
        <f>F713*0.16*(MID(K713,12,2)-MID(K713,5,2)+1)</f>
        <v>2399.52</v>
      </c>
      <c r="I713" s="19">
        <v>1019.79</v>
      </c>
      <c r="J713" s="19">
        <v>0</v>
      </c>
      <c r="K713" s="19" t="s">
        <v>1744</v>
      </c>
      <c r="L713" s="19">
        <v>3419.31</v>
      </c>
      <c r="M713" s="19">
        <f t="shared" si="101"/>
        <v>3419.31</v>
      </c>
      <c r="N713" s="19">
        <v>1</v>
      </c>
    </row>
    <row r="714" customHeight="1" spans="1:14">
      <c r="A714" s="19">
        <f t="shared" ref="A714:A723" si="102">ROW()-2</f>
        <v>712</v>
      </c>
      <c r="B714" s="19" t="s">
        <v>3641</v>
      </c>
      <c r="C714" s="19" t="s">
        <v>3642</v>
      </c>
      <c r="D714" s="20" t="s">
        <v>561</v>
      </c>
      <c r="E714" s="19" t="s">
        <v>3521</v>
      </c>
      <c r="F714" s="19">
        <v>4999</v>
      </c>
      <c r="G714" s="19">
        <v>4999</v>
      </c>
      <c r="H714" s="19">
        <v>2399.52</v>
      </c>
      <c r="I714" s="19">
        <v>1019.79</v>
      </c>
      <c r="J714" s="19">
        <v>0</v>
      </c>
      <c r="K714" s="19" t="s">
        <v>1744</v>
      </c>
      <c r="L714" s="19">
        <v>3419.31</v>
      </c>
      <c r="M714" s="19">
        <f t="shared" si="101"/>
        <v>3419.31</v>
      </c>
      <c r="N714" s="19">
        <v>1</v>
      </c>
    </row>
    <row r="715" customHeight="1" spans="1:14">
      <c r="A715" s="19">
        <f t="shared" si="102"/>
        <v>713</v>
      </c>
      <c r="B715" s="19" t="s">
        <v>3643</v>
      </c>
      <c r="C715" s="19" t="s">
        <v>3197</v>
      </c>
      <c r="D715" s="20" t="s">
        <v>561</v>
      </c>
      <c r="E715" s="19" t="s">
        <v>2720</v>
      </c>
      <c r="F715" s="19">
        <v>4999</v>
      </c>
      <c r="G715" s="19">
        <v>4999</v>
      </c>
      <c r="H715" s="19">
        <v>2399.52</v>
      </c>
      <c r="I715" s="19">
        <v>1019.79</v>
      </c>
      <c r="J715" s="19">
        <v>0</v>
      </c>
      <c r="K715" s="19" t="s">
        <v>1744</v>
      </c>
      <c r="L715" s="19">
        <v>3419.31</v>
      </c>
      <c r="M715" s="19">
        <f t="shared" si="101"/>
        <v>3419.31</v>
      </c>
      <c r="N715" s="19">
        <v>1</v>
      </c>
    </row>
    <row r="716" customHeight="1" spans="1:14">
      <c r="A716" s="19">
        <f t="shared" si="102"/>
        <v>714</v>
      </c>
      <c r="B716" s="19" t="s">
        <v>3644</v>
      </c>
      <c r="C716" s="19" t="s">
        <v>3645</v>
      </c>
      <c r="D716" s="20" t="s">
        <v>561</v>
      </c>
      <c r="E716" s="19" t="s">
        <v>1994</v>
      </c>
      <c r="F716" s="19">
        <v>4999</v>
      </c>
      <c r="G716" s="19">
        <v>4999</v>
      </c>
      <c r="H716" s="19">
        <v>2399.52</v>
      </c>
      <c r="I716" s="19">
        <v>1019.79</v>
      </c>
      <c r="J716" s="19">
        <v>0</v>
      </c>
      <c r="K716" s="19" t="s">
        <v>1744</v>
      </c>
      <c r="L716" s="19">
        <v>3419.31</v>
      </c>
      <c r="M716" s="19">
        <f t="shared" si="101"/>
        <v>3419.31</v>
      </c>
      <c r="N716" s="19">
        <v>1</v>
      </c>
    </row>
    <row r="717" customHeight="1" spans="1:14">
      <c r="A717" s="19">
        <f t="shared" si="102"/>
        <v>715</v>
      </c>
      <c r="B717" s="19" t="s">
        <v>3646</v>
      </c>
      <c r="C717" s="19" t="s">
        <v>3647</v>
      </c>
      <c r="D717" s="20" t="s">
        <v>561</v>
      </c>
      <c r="E717" s="19" t="s">
        <v>3648</v>
      </c>
      <c r="F717" s="19">
        <v>4999</v>
      </c>
      <c r="G717" s="19">
        <v>4999</v>
      </c>
      <c r="H717" s="19">
        <v>2399.52</v>
      </c>
      <c r="I717" s="19">
        <v>1019.79</v>
      </c>
      <c r="J717" s="19">
        <v>0</v>
      </c>
      <c r="K717" s="19" t="s">
        <v>1744</v>
      </c>
      <c r="L717" s="19">
        <v>3419.31</v>
      </c>
      <c r="M717" s="19">
        <f t="shared" si="101"/>
        <v>3419.31</v>
      </c>
      <c r="N717" s="19">
        <v>1</v>
      </c>
    </row>
    <row r="718" customHeight="1" spans="1:14">
      <c r="A718" s="19">
        <f t="shared" si="102"/>
        <v>716</v>
      </c>
      <c r="B718" s="19" t="s">
        <v>3649</v>
      </c>
      <c r="C718" s="19" t="s">
        <v>3650</v>
      </c>
      <c r="D718" s="20" t="s">
        <v>561</v>
      </c>
      <c r="E718" s="19" t="s">
        <v>1982</v>
      </c>
      <c r="F718" s="19">
        <v>4999</v>
      </c>
      <c r="G718" s="19">
        <v>4999</v>
      </c>
      <c r="H718" s="19">
        <v>2399.52</v>
      </c>
      <c r="I718" s="19">
        <v>1019.79</v>
      </c>
      <c r="J718" s="19">
        <v>0</v>
      </c>
      <c r="K718" s="19" t="s">
        <v>1744</v>
      </c>
      <c r="L718" s="19">
        <v>3419.31</v>
      </c>
      <c r="M718" s="19">
        <f t="shared" si="101"/>
        <v>3419.31</v>
      </c>
      <c r="N718" s="19">
        <v>11</v>
      </c>
    </row>
    <row r="719" customHeight="1" spans="1:14">
      <c r="A719" s="19">
        <f t="shared" si="102"/>
        <v>717</v>
      </c>
      <c r="B719" s="19" t="s">
        <v>3651</v>
      </c>
      <c r="C719" s="19" t="s">
        <v>3652</v>
      </c>
      <c r="D719" s="20" t="s">
        <v>561</v>
      </c>
      <c r="E719" s="19" t="s">
        <v>3653</v>
      </c>
      <c r="F719" s="19">
        <v>4999</v>
      </c>
      <c r="G719" s="19">
        <v>4999</v>
      </c>
      <c r="H719" s="19">
        <v>2399.52</v>
      </c>
      <c r="I719" s="19">
        <v>1019.79</v>
      </c>
      <c r="J719" s="19">
        <v>0</v>
      </c>
      <c r="K719" s="19" t="s">
        <v>1744</v>
      </c>
      <c r="L719" s="19">
        <v>3419.31</v>
      </c>
      <c r="M719" s="19">
        <f t="shared" si="101"/>
        <v>3419.31</v>
      </c>
      <c r="N719" s="19">
        <v>9</v>
      </c>
    </row>
    <row r="720" customHeight="1" spans="1:14">
      <c r="A720" s="19">
        <f t="shared" si="102"/>
        <v>718</v>
      </c>
      <c r="B720" s="19" t="s">
        <v>3654</v>
      </c>
      <c r="C720" s="19" t="s">
        <v>3655</v>
      </c>
      <c r="D720" s="20" t="s">
        <v>561</v>
      </c>
      <c r="E720" s="19" t="s">
        <v>1766</v>
      </c>
      <c r="F720" s="19">
        <v>4999</v>
      </c>
      <c r="G720" s="19">
        <v>4999</v>
      </c>
      <c r="H720" s="19">
        <v>799.84</v>
      </c>
      <c r="I720" s="19">
        <v>339.93</v>
      </c>
      <c r="J720" s="19">
        <v>0</v>
      </c>
      <c r="K720" s="19" t="s">
        <v>1976</v>
      </c>
      <c r="L720" s="19">
        <v>1139.77</v>
      </c>
      <c r="M720" s="19">
        <f t="shared" si="101"/>
        <v>1139.77</v>
      </c>
      <c r="N720" s="19">
        <v>0</v>
      </c>
    </row>
    <row r="721" customHeight="1" spans="1:14">
      <c r="A721" s="19">
        <f t="shared" si="102"/>
        <v>719</v>
      </c>
      <c r="B721" s="19" t="s">
        <v>3656</v>
      </c>
      <c r="C721" s="19" t="s">
        <v>3657</v>
      </c>
      <c r="D721" s="20" t="s">
        <v>565</v>
      </c>
      <c r="E721" s="19" t="s">
        <v>3658</v>
      </c>
      <c r="F721" s="19">
        <v>6320</v>
      </c>
      <c r="G721" s="19">
        <v>6320</v>
      </c>
      <c r="H721" s="19">
        <v>3033.6</v>
      </c>
      <c r="I721" s="19">
        <v>1289.28</v>
      </c>
      <c r="J721" s="19">
        <v>0</v>
      </c>
      <c r="K721" s="19" t="s">
        <v>1744</v>
      </c>
      <c r="L721" s="19">
        <v>4322.88</v>
      </c>
      <c r="M721" s="19">
        <f t="shared" si="101"/>
        <v>4322.88</v>
      </c>
      <c r="N721" s="19">
        <v>10</v>
      </c>
    </row>
    <row r="722" customHeight="1" spans="1:14">
      <c r="A722" s="19">
        <f t="shared" si="102"/>
        <v>720</v>
      </c>
      <c r="B722" s="19" t="s">
        <v>3659</v>
      </c>
      <c r="C722" s="19" t="s">
        <v>3660</v>
      </c>
      <c r="D722" s="20" t="s">
        <v>565</v>
      </c>
      <c r="E722" s="19" t="s">
        <v>3661</v>
      </c>
      <c r="F722" s="19">
        <v>6320</v>
      </c>
      <c r="G722" s="19">
        <v>6320</v>
      </c>
      <c r="H722" s="19">
        <v>3033.6</v>
      </c>
      <c r="I722" s="19">
        <v>1289.28</v>
      </c>
      <c r="J722" s="19">
        <v>0</v>
      </c>
      <c r="K722" s="19" t="s">
        <v>1744</v>
      </c>
      <c r="L722" s="19">
        <v>4322.88</v>
      </c>
      <c r="M722" s="19">
        <f t="shared" si="101"/>
        <v>4322.88</v>
      </c>
      <c r="N722" s="19">
        <v>6</v>
      </c>
    </row>
    <row r="723" customHeight="1" spans="1:14">
      <c r="A723" s="19">
        <f t="shared" si="102"/>
        <v>721</v>
      </c>
      <c r="B723" s="19" t="s">
        <v>3662</v>
      </c>
      <c r="C723" s="19" t="s">
        <v>3663</v>
      </c>
      <c r="D723" s="20" t="s">
        <v>565</v>
      </c>
      <c r="E723" s="19" t="s">
        <v>3664</v>
      </c>
      <c r="F723" s="19">
        <v>5000</v>
      </c>
      <c r="G723" s="19">
        <v>5000</v>
      </c>
      <c r="H723" s="19">
        <v>800</v>
      </c>
      <c r="I723" s="19">
        <v>340</v>
      </c>
      <c r="J723" s="19">
        <v>0</v>
      </c>
      <c r="K723" s="19" t="s">
        <v>1976</v>
      </c>
      <c r="L723" s="19">
        <v>1140</v>
      </c>
      <c r="M723" s="19">
        <f t="shared" si="101"/>
        <v>1140</v>
      </c>
      <c r="N723" s="19">
        <v>8</v>
      </c>
    </row>
    <row r="724" customHeight="1" spans="1:14">
      <c r="A724" s="19">
        <f t="shared" ref="A724:A733" si="103">ROW()-2</f>
        <v>722</v>
      </c>
      <c r="B724" s="19" t="s">
        <v>3665</v>
      </c>
      <c r="C724" s="19" t="s">
        <v>2922</v>
      </c>
      <c r="D724" s="20" t="s">
        <v>569</v>
      </c>
      <c r="E724" s="19" t="s">
        <v>3666</v>
      </c>
      <c r="F724" s="19">
        <v>5000</v>
      </c>
      <c r="G724" s="19">
        <v>5000</v>
      </c>
      <c r="H724" s="19">
        <f t="shared" ref="H724:H727" si="104">F724*0.16*(MID(K724,12,2)-MID(K724,5,2)+1)</f>
        <v>2400</v>
      </c>
      <c r="I724" s="19">
        <f>G724*0.068*(MID(K724,12,2)-MID(K724,5,2)+1)</f>
        <v>1020</v>
      </c>
      <c r="J724" s="19">
        <v>0</v>
      </c>
      <c r="K724" s="19" t="s">
        <v>1744</v>
      </c>
      <c r="L724" s="19">
        <v>3420</v>
      </c>
      <c r="M724" s="19">
        <f t="shared" si="101"/>
        <v>3420</v>
      </c>
      <c r="N724" s="19">
        <v>0</v>
      </c>
    </row>
    <row r="725" customHeight="1" spans="1:14">
      <c r="A725" s="19">
        <f t="shared" si="103"/>
        <v>723</v>
      </c>
      <c r="B725" s="19" t="s">
        <v>3667</v>
      </c>
      <c r="C725" s="19" t="s">
        <v>2514</v>
      </c>
      <c r="D725" s="20" t="s">
        <v>569</v>
      </c>
      <c r="E725" s="19" t="s">
        <v>3668</v>
      </c>
      <c r="F725" s="19">
        <v>5000</v>
      </c>
      <c r="G725" s="19">
        <v>5000</v>
      </c>
      <c r="H725" s="19">
        <f t="shared" si="104"/>
        <v>800</v>
      </c>
      <c r="I725" s="19">
        <f>G725*0.068*(MID(K725,12,2)-MID(K725,5,2)+1)</f>
        <v>340</v>
      </c>
      <c r="J725" s="19">
        <v>0</v>
      </c>
      <c r="K725" s="19" t="s">
        <v>1976</v>
      </c>
      <c r="L725" s="19">
        <v>1140</v>
      </c>
      <c r="M725" s="19">
        <f t="shared" si="101"/>
        <v>1140</v>
      </c>
      <c r="N725" s="19">
        <v>0</v>
      </c>
    </row>
    <row r="726" customHeight="1" spans="1:14">
      <c r="A726" s="19">
        <f t="shared" si="103"/>
        <v>724</v>
      </c>
      <c r="B726" s="19" t="s">
        <v>3669</v>
      </c>
      <c r="C726" s="19" t="s">
        <v>3670</v>
      </c>
      <c r="D726" s="20" t="s">
        <v>573</v>
      </c>
      <c r="E726" s="19" t="s">
        <v>2521</v>
      </c>
      <c r="F726" s="19">
        <v>4999</v>
      </c>
      <c r="G726" s="19">
        <v>4999</v>
      </c>
      <c r="H726" s="19">
        <f t="shared" si="104"/>
        <v>2399.52</v>
      </c>
      <c r="I726" s="19">
        <v>1019.79</v>
      </c>
      <c r="J726" s="19">
        <v>0</v>
      </c>
      <c r="K726" s="19" t="s">
        <v>1744</v>
      </c>
      <c r="L726" s="19">
        <v>3419.31</v>
      </c>
      <c r="M726" s="19">
        <f t="shared" si="101"/>
        <v>3419.31</v>
      </c>
      <c r="N726" s="19">
        <v>15</v>
      </c>
    </row>
    <row r="727" customHeight="1" spans="1:14">
      <c r="A727" s="19">
        <f t="shared" si="103"/>
        <v>725</v>
      </c>
      <c r="B727" s="19" t="s">
        <v>3671</v>
      </c>
      <c r="C727" s="19" t="s">
        <v>3672</v>
      </c>
      <c r="D727" s="20" t="s">
        <v>573</v>
      </c>
      <c r="E727" s="19" t="s">
        <v>3044</v>
      </c>
      <c r="F727" s="19">
        <v>4999</v>
      </c>
      <c r="G727" s="19">
        <v>4999</v>
      </c>
      <c r="H727" s="19">
        <f t="shared" si="104"/>
        <v>2399.52</v>
      </c>
      <c r="I727" s="19">
        <v>1019.79</v>
      </c>
      <c r="J727" s="19">
        <v>0</v>
      </c>
      <c r="K727" s="19" t="s">
        <v>1744</v>
      </c>
      <c r="L727" s="19">
        <v>3419.31</v>
      </c>
      <c r="M727" s="19">
        <f t="shared" si="101"/>
        <v>3419.31</v>
      </c>
      <c r="N727" s="19">
        <v>7</v>
      </c>
    </row>
    <row r="728" customHeight="1" spans="1:14">
      <c r="A728" s="19">
        <f t="shared" si="103"/>
        <v>726</v>
      </c>
      <c r="B728" s="19" t="s">
        <v>3673</v>
      </c>
      <c r="C728" s="19" t="s">
        <v>3674</v>
      </c>
      <c r="D728" s="20" t="s">
        <v>573</v>
      </c>
      <c r="E728" s="19" t="s">
        <v>3675</v>
      </c>
      <c r="F728" s="19">
        <v>4999</v>
      </c>
      <c r="G728" s="19">
        <v>4999</v>
      </c>
      <c r="H728" s="19">
        <v>1599.68</v>
      </c>
      <c r="I728" s="19">
        <v>679.86</v>
      </c>
      <c r="J728" s="19">
        <v>0</v>
      </c>
      <c r="K728" s="19" t="s">
        <v>2193</v>
      </c>
      <c r="L728" s="19">
        <v>2279.54</v>
      </c>
      <c r="M728" s="19">
        <f t="shared" si="101"/>
        <v>2279.54</v>
      </c>
      <c r="N728" s="19">
        <v>34</v>
      </c>
    </row>
    <row r="729" customHeight="1" spans="1:14">
      <c r="A729" s="19">
        <f t="shared" si="103"/>
        <v>727</v>
      </c>
      <c r="B729" s="19" t="s">
        <v>3676</v>
      </c>
      <c r="C729" s="19" t="s">
        <v>3624</v>
      </c>
      <c r="D729" s="20" t="s">
        <v>577</v>
      </c>
      <c r="E729" s="19" t="s">
        <v>2715</v>
      </c>
      <c r="F729" s="19">
        <v>6249</v>
      </c>
      <c r="G729" s="19">
        <v>6249</v>
      </c>
      <c r="H729" s="19">
        <v>2999.52</v>
      </c>
      <c r="I729" s="19">
        <v>1274.79</v>
      </c>
      <c r="J729" s="19">
        <v>0</v>
      </c>
      <c r="K729" s="19" t="s">
        <v>1744</v>
      </c>
      <c r="L729" s="19">
        <v>4274.31</v>
      </c>
      <c r="M729" s="19">
        <f t="shared" si="101"/>
        <v>4274.31</v>
      </c>
      <c r="N729" s="19">
        <v>20</v>
      </c>
    </row>
    <row r="730" customHeight="1" spans="1:14">
      <c r="A730" s="19">
        <f t="shared" si="103"/>
        <v>728</v>
      </c>
      <c r="B730" s="19" t="s">
        <v>3677</v>
      </c>
      <c r="C730" s="19" t="s">
        <v>3678</v>
      </c>
      <c r="D730" s="20" t="s">
        <v>577</v>
      </c>
      <c r="E730" s="19" t="s">
        <v>2771</v>
      </c>
      <c r="F730" s="19">
        <v>6249</v>
      </c>
      <c r="G730" s="19">
        <v>6249</v>
      </c>
      <c r="H730" s="19">
        <v>2999.52</v>
      </c>
      <c r="I730" s="19">
        <v>1274.79</v>
      </c>
      <c r="J730" s="19">
        <v>0</v>
      </c>
      <c r="K730" s="19" t="s">
        <v>1744</v>
      </c>
      <c r="L730" s="19">
        <v>4274.31</v>
      </c>
      <c r="M730" s="19">
        <f t="shared" si="101"/>
        <v>4274.31</v>
      </c>
      <c r="N730" s="19">
        <v>9</v>
      </c>
    </row>
    <row r="731" customHeight="1" spans="1:14">
      <c r="A731" s="19">
        <f t="shared" si="103"/>
        <v>729</v>
      </c>
      <c r="B731" s="19" t="s">
        <v>3679</v>
      </c>
      <c r="C731" s="19" t="s">
        <v>3680</v>
      </c>
      <c r="D731" s="20" t="s">
        <v>581</v>
      </c>
      <c r="E731" s="19" t="s">
        <v>3681</v>
      </c>
      <c r="F731" s="19">
        <v>4999</v>
      </c>
      <c r="G731" s="19">
        <v>4999</v>
      </c>
      <c r="H731" s="19">
        <v>2399.52</v>
      </c>
      <c r="I731" s="19">
        <v>1019.79</v>
      </c>
      <c r="J731" s="19">
        <v>0</v>
      </c>
      <c r="K731" s="19" t="s">
        <v>1744</v>
      </c>
      <c r="L731" s="19">
        <v>3419.31</v>
      </c>
      <c r="M731" s="19">
        <f t="shared" si="101"/>
        <v>3419.31</v>
      </c>
      <c r="N731" s="19">
        <v>6</v>
      </c>
    </row>
    <row r="732" customHeight="1" spans="1:14">
      <c r="A732" s="19">
        <f t="shared" si="103"/>
        <v>730</v>
      </c>
      <c r="B732" s="19" t="s">
        <v>3682</v>
      </c>
      <c r="C732" s="19" t="s">
        <v>3683</v>
      </c>
      <c r="D732" s="20" t="s">
        <v>581</v>
      </c>
      <c r="E732" s="19" t="s">
        <v>3684</v>
      </c>
      <c r="F732" s="19">
        <v>4999</v>
      </c>
      <c r="G732" s="19">
        <v>4999</v>
      </c>
      <c r="H732" s="19">
        <v>1599.68</v>
      </c>
      <c r="I732" s="19">
        <v>679.86</v>
      </c>
      <c r="J732" s="19">
        <v>0</v>
      </c>
      <c r="K732" s="19" t="s">
        <v>2303</v>
      </c>
      <c r="L732" s="19">
        <v>2279.54</v>
      </c>
      <c r="M732" s="19">
        <f t="shared" si="101"/>
        <v>2279.54</v>
      </c>
      <c r="N732" s="19">
        <v>0</v>
      </c>
    </row>
    <row r="733" customHeight="1" spans="1:14">
      <c r="A733" s="19">
        <f t="shared" si="103"/>
        <v>731</v>
      </c>
      <c r="B733" s="19" t="s">
        <v>3685</v>
      </c>
      <c r="C733" s="19" t="s">
        <v>3686</v>
      </c>
      <c r="D733" s="20" t="s">
        <v>585</v>
      </c>
      <c r="E733" s="19" t="s">
        <v>3687</v>
      </c>
      <c r="F733" s="19">
        <v>4999</v>
      </c>
      <c r="G733" s="19">
        <v>4999</v>
      </c>
      <c r="H733" s="19">
        <v>2399.52</v>
      </c>
      <c r="I733" s="19">
        <v>1019.79</v>
      </c>
      <c r="J733" s="19">
        <v>0</v>
      </c>
      <c r="K733" s="19" t="s">
        <v>1744</v>
      </c>
      <c r="L733" s="19">
        <v>3419.31</v>
      </c>
      <c r="M733" s="19">
        <f t="shared" si="101"/>
        <v>3419.31</v>
      </c>
      <c r="N733" s="19">
        <v>3</v>
      </c>
    </row>
    <row r="734" customHeight="1" spans="1:14">
      <c r="A734" s="19">
        <f t="shared" ref="A734:A743" si="105">ROW()-2</f>
        <v>732</v>
      </c>
      <c r="B734" s="19" t="s">
        <v>3688</v>
      </c>
      <c r="C734" s="19" t="s">
        <v>3689</v>
      </c>
      <c r="D734" s="20" t="s">
        <v>589</v>
      </c>
      <c r="E734" s="19" t="s">
        <v>3690</v>
      </c>
      <c r="F734" s="19">
        <v>4999</v>
      </c>
      <c r="G734" s="19">
        <v>4999</v>
      </c>
      <c r="H734" s="19">
        <v>2399.52</v>
      </c>
      <c r="I734" s="19">
        <v>1019.79</v>
      </c>
      <c r="J734" s="19">
        <v>0</v>
      </c>
      <c r="K734" s="19" t="s">
        <v>1744</v>
      </c>
      <c r="L734" s="19">
        <v>3419.31</v>
      </c>
      <c r="M734" s="19">
        <f t="shared" si="101"/>
        <v>3419.31</v>
      </c>
      <c r="N734" s="19">
        <v>28</v>
      </c>
    </row>
    <row r="735" customHeight="1" spans="1:14">
      <c r="A735" s="19">
        <f t="shared" si="105"/>
        <v>733</v>
      </c>
      <c r="B735" s="19" t="s">
        <v>3691</v>
      </c>
      <c r="C735" s="19" t="s">
        <v>3692</v>
      </c>
      <c r="D735" s="20" t="s">
        <v>589</v>
      </c>
      <c r="E735" s="19" t="s">
        <v>3693</v>
      </c>
      <c r="F735" s="19">
        <v>4999</v>
      </c>
      <c r="G735" s="19">
        <v>4999</v>
      </c>
      <c r="H735" s="19">
        <v>2399.52</v>
      </c>
      <c r="I735" s="19">
        <v>1019.79</v>
      </c>
      <c r="J735" s="19">
        <v>0</v>
      </c>
      <c r="K735" s="19" t="s">
        <v>1744</v>
      </c>
      <c r="L735" s="19">
        <v>3419.31</v>
      </c>
      <c r="M735" s="19">
        <f t="shared" si="101"/>
        <v>3419.31</v>
      </c>
      <c r="N735" s="19">
        <v>28</v>
      </c>
    </row>
    <row r="736" customHeight="1" spans="1:14">
      <c r="A736" s="19">
        <f t="shared" si="105"/>
        <v>734</v>
      </c>
      <c r="B736" s="19" t="s">
        <v>3694</v>
      </c>
      <c r="C736" s="19" t="s">
        <v>3695</v>
      </c>
      <c r="D736" s="20" t="s">
        <v>589</v>
      </c>
      <c r="E736" s="19" t="s">
        <v>3696</v>
      </c>
      <c r="F736" s="19">
        <v>4999</v>
      </c>
      <c r="G736" s="19">
        <v>4999</v>
      </c>
      <c r="H736" s="19">
        <v>2399.52</v>
      </c>
      <c r="I736" s="19">
        <v>1019.79</v>
      </c>
      <c r="J736" s="19">
        <v>0</v>
      </c>
      <c r="K736" s="19" t="s">
        <v>1744</v>
      </c>
      <c r="L736" s="19">
        <v>3419.31</v>
      </c>
      <c r="M736" s="19">
        <f t="shared" si="101"/>
        <v>3419.31</v>
      </c>
      <c r="N736" s="19">
        <v>28</v>
      </c>
    </row>
    <row r="737" customHeight="1" spans="1:14">
      <c r="A737" s="19">
        <f t="shared" si="105"/>
        <v>735</v>
      </c>
      <c r="B737" s="19" t="s">
        <v>3697</v>
      </c>
      <c r="C737" s="19" t="s">
        <v>3698</v>
      </c>
      <c r="D737" s="20" t="s">
        <v>589</v>
      </c>
      <c r="E737" s="19" t="s">
        <v>3699</v>
      </c>
      <c r="F737" s="19">
        <v>4999</v>
      </c>
      <c r="G737" s="19">
        <v>4999</v>
      </c>
      <c r="H737" s="19">
        <v>2399.52</v>
      </c>
      <c r="I737" s="19">
        <v>1019.79</v>
      </c>
      <c r="J737" s="19">
        <v>0</v>
      </c>
      <c r="K737" s="19" t="s">
        <v>1744</v>
      </c>
      <c r="L737" s="19">
        <v>3419.31</v>
      </c>
      <c r="M737" s="19">
        <f t="shared" si="101"/>
        <v>3419.31</v>
      </c>
      <c r="N737" s="19">
        <v>28</v>
      </c>
    </row>
    <row r="738" customHeight="1" spans="1:14">
      <c r="A738" s="19">
        <f t="shared" si="105"/>
        <v>736</v>
      </c>
      <c r="B738" s="19" t="s">
        <v>3700</v>
      </c>
      <c r="C738" s="19" t="s">
        <v>3701</v>
      </c>
      <c r="D738" s="20" t="s">
        <v>589</v>
      </c>
      <c r="E738" s="19" t="s">
        <v>1954</v>
      </c>
      <c r="F738" s="19">
        <v>4999</v>
      </c>
      <c r="G738" s="19">
        <v>4999</v>
      </c>
      <c r="H738" s="19">
        <v>2399.52</v>
      </c>
      <c r="I738" s="19">
        <v>1019.79</v>
      </c>
      <c r="J738" s="19">
        <v>0</v>
      </c>
      <c r="K738" s="19" t="s">
        <v>1744</v>
      </c>
      <c r="L738" s="19">
        <v>3419.31</v>
      </c>
      <c r="M738" s="19">
        <f t="shared" si="101"/>
        <v>3419.31</v>
      </c>
      <c r="N738" s="19">
        <v>28</v>
      </c>
    </row>
    <row r="739" customHeight="1" spans="1:14">
      <c r="A739" s="19">
        <f t="shared" si="105"/>
        <v>737</v>
      </c>
      <c r="B739" s="19" t="s">
        <v>3702</v>
      </c>
      <c r="C739" s="19" t="s">
        <v>3703</v>
      </c>
      <c r="D739" s="20" t="s">
        <v>593</v>
      </c>
      <c r="E739" s="19" t="s">
        <v>3704</v>
      </c>
      <c r="F739" s="19">
        <v>4999</v>
      </c>
      <c r="G739" s="19">
        <v>4999</v>
      </c>
      <c r="H739" s="19">
        <f>F739*0.16*(MID(K739,12,2)-MID(K739,5,2)+1)</f>
        <v>2399.52</v>
      </c>
      <c r="I739" s="19">
        <v>1019.79</v>
      </c>
      <c r="J739" s="19">
        <v>0</v>
      </c>
      <c r="K739" s="19" t="s">
        <v>1744</v>
      </c>
      <c r="L739" s="19">
        <v>3419.31</v>
      </c>
      <c r="M739" s="19">
        <f t="shared" si="101"/>
        <v>3419.31</v>
      </c>
      <c r="N739" s="19">
        <v>11</v>
      </c>
    </row>
    <row r="740" customHeight="1" spans="1:14">
      <c r="A740" s="19">
        <f t="shared" si="105"/>
        <v>738</v>
      </c>
      <c r="B740" s="19" t="s">
        <v>3705</v>
      </c>
      <c r="C740" s="19" t="s">
        <v>3706</v>
      </c>
      <c r="D740" s="20" t="s">
        <v>593</v>
      </c>
      <c r="E740" s="19" t="s">
        <v>3391</v>
      </c>
      <c r="F740" s="19">
        <v>4999</v>
      </c>
      <c r="G740" s="19">
        <v>4999</v>
      </c>
      <c r="H740" s="19">
        <f>F740*0.16*(MID(K740,12,2)-MID(K740,5,2)+1)</f>
        <v>2399.52</v>
      </c>
      <c r="I740" s="19">
        <v>1019.79</v>
      </c>
      <c r="J740" s="19">
        <v>0</v>
      </c>
      <c r="K740" s="19" t="s">
        <v>1744</v>
      </c>
      <c r="L740" s="19">
        <v>3419.31</v>
      </c>
      <c r="M740" s="19">
        <f t="shared" si="101"/>
        <v>3419.31</v>
      </c>
      <c r="N740" s="19">
        <v>11</v>
      </c>
    </row>
    <row r="741" customHeight="1" spans="1:14">
      <c r="A741" s="19">
        <f t="shared" si="105"/>
        <v>739</v>
      </c>
      <c r="B741" s="19" t="s">
        <v>3707</v>
      </c>
      <c r="C741" s="19" t="s">
        <v>3708</v>
      </c>
      <c r="D741" s="20" t="s">
        <v>597</v>
      </c>
      <c r="E741" s="19" t="s">
        <v>3521</v>
      </c>
      <c r="F741" s="19">
        <v>4999</v>
      </c>
      <c r="G741" s="19">
        <v>4999</v>
      </c>
      <c r="H741" s="19">
        <v>2399.52</v>
      </c>
      <c r="I741" s="19">
        <v>1019.79</v>
      </c>
      <c r="J741" s="19">
        <v>0</v>
      </c>
      <c r="K741" s="19" t="s">
        <v>1744</v>
      </c>
      <c r="L741" s="19">
        <v>3419.31</v>
      </c>
      <c r="M741" s="19">
        <f t="shared" si="101"/>
        <v>3419.31</v>
      </c>
      <c r="N741" s="19">
        <v>22</v>
      </c>
    </row>
    <row r="742" customHeight="1" spans="1:14">
      <c r="A742" s="19">
        <f t="shared" si="105"/>
        <v>740</v>
      </c>
      <c r="B742" s="19" t="s">
        <v>3709</v>
      </c>
      <c r="C742" s="19" t="s">
        <v>3710</v>
      </c>
      <c r="D742" s="20" t="s">
        <v>597</v>
      </c>
      <c r="E742" s="19" t="s">
        <v>3711</v>
      </c>
      <c r="F742" s="19">
        <v>4999</v>
      </c>
      <c r="G742" s="19">
        <v>4999</v>
      </c>
      <c r="H742" s="19">
        <v>2399.52</v>
      </c>
      <c r="I742" s="19">
        <v>1019.79</v>
      </c>
      <c r="J742" s="19">
        <v>0</v>
      </c>
      <c r="K742" s="19" t="s">
        <v>1744</v>
      </c>
      <c r="L742" s="19">
        <v>3419.31</v>
      </c>
      <c r="M742" s="19">
        <f t="shared" si="101"/>
        <v>3419.31</v>
      </c>
      <c r="N742" s="19">
        <v>18</v>
      </c>
    </row>
    <row r="743" customHeight="1" spans="1:14">
      <c r="A743" s="19">
        <f t="shared" si="105"/>
        <v>741</v>
      </c>
      <c r="B743" s="19" t="s">
        <v>3712</v>
      </c>
      <c r="C743" s="19" t="s">
        <v>3713</v>
      </c>
      <c r="D743" s="20" t="s">
        <v>601</v>
      </c>
      <c r="E743" s="19" t="s">
        <v>3714</v>
      </c>
      <c r="F743" s="19">
        <v>5000</v>
      </c>
      <c r="G743" s="19">
        <v>5000</v>
      </c>
      <c r="H743" s="19">
        <f t="shared" ref="H743:H746" si="106">F743*0.16*(MID(K743,12,2)-MID(K743,5,2)+1)</f>
        <v>2400</v>
      </c>
      <c r="I743" s="19">
        <f>G743*0.068*(MID(K743,12,2)-MID(K743,5,2)+1)</f>
        <v>1020</v>
      </c>
      <c r="J743" s="19">
        <v>0</v>
      </c>
      <c r="K743" s="19" t="s">
        <v>1744</v>
      </c>
      <c r="L743" s="19">
        <v>3420</v>
      </c>
      <c r="M743" s="19">
        <f t="shared" si="101"/>
        <v>3420</v>
      </c>
      <c r="N743" s="19">
        <v>24</v>
      </c>
    </row>
    <row r="744" customHeight="1" spans="1:14">
      <c r="A744" s="19">
        <f t="shared" ref="A744:A753" si="107">ROW()-2</f>
        <v>742</v>
      </c>
      <c r="B744" s="19" t="s">
        <v>3715</v>
      </c>
      <c r="C744" s="19" t="s">
        <v>3716</v>
      </c>
      <c r="D744" s="20" t="s">
        <v>601</v>
      </c>
      <c r="E744" s="19" t="s">
        <v>3717</v>
      </c>
      <c r="F744" s="19">
        <v>4999</v>
      </c>
      <c r="G744" s="19">
        <v>4999</v>
      </c>
      <c r="H744" s="19">
        <f t="shared" si="106"/>
        <v>2399.52</v>
      </c>
      <c r="I744" s="19">
        <v>1019.79</v>
      </c>
      <c r="J744" s="19">
        <v>0</v>
      </c>
      <c r="K744" s="19" t="s">
        <v>1744</v>
      </c>
      <c r="L744" s="19">
        <v>3419.31</v>
      </c>
      <c r="M744" s="19">
        <f t="shared" si="101"/>
        <v>3419.31</v>
      </c>
      <c r="N744" s="19">
        <v>15</v>
      </c>
    </row>
    <row r="745" customHeight="1" spans="1:14">
      <c r="A745" s="19">
        <f t="shared" si="107"/>
        <v>743</v>
      </c>
      <c r="B745" s="19" t="s">
        <v>3718</v>
      </c>
      <c r="C745" s="19" t="s">
        <v>3719</v>
      </c>
      <c r="D745" s="20" t="s">
        <v>605</v>
      </c>
      <c r="E745" s="19" t="s">
        <v>3720</v>
      </c>
      <c r="F745" s="19">
        <v>4999</v>
      </c>
      <c r="G745" s="19">
        <v>4999</v>
      </c>
      <c r="H745" s="19">
        <f t="shared" si="106"/>
        <v>2399.52</v>
      </c>
      <c r="I745" s="19">
        <v>1019.79</v>
      </c>
      <c r="J745" s="19">
        <v>0</v>
      </c>
      <c r="K745" s="19" t="s">
        <v>1744</v>
      </c>
      <c r="L745" s="19">
        <v>3419.31</v>
      </c>
      <c r="M745" s="19">
        <f t="shared" si="101"/>
        <v>3419.31</v>
      </c>
      <c r="N745" s="19">
        <v>15</v>
      </c>
    </row>
    <row r="746" customHeight="1" spans="1:14">
      <c r="A746" s="19">
        <f t="shared" si="107"/>
        <v>744</v>
      </c>
      <c r="B746" s="19" t="s">
        <v>3721</v>
      </c>
      <c r="C746" s="19" t="s">
        <v>3722</v>
      </c>
      <c r="D746" s="20" t="s">
        <v>605</v>
      </c>
      <c r="E746" s="19" t="s">
        <v>3723</v>
      </c>
      <c r="F746" s="19">
        <v>4999</v>
      </c>
      <c r="G746" s="19">
        <v>4999</v>
      </c>
      <c r="H746" s="19">
        <f t="shared" si="106"/>
        <v>2399.52</v>
      </c>
      <c r="I746" s="19">
        <v>1019.79</v>
      </c>
      <c r="J746" s="19">
        <v>0</v>
      </c>
      <c r="K746" s="19" t="s">
        <v>1744</v>
      </c>
      <c r="L746" s="19">
        <v>3419.31</v>
      </c>
      <c r="M746" s="19">
        <f t="shared" si="101"/>
        <v>3419.31</v>
      </c>
      <c r="N746" s="19">
        <v>31</v>
      </c>
    </row>
    <row r="747" customHeight="1" spans="1:14">
      <c r="A747" s="19">
        <f t="shared" si="107"/>
        <v>745</v>
      </c>
      <c r="B747" s="19" t="s">
        <v>3724</v>
      </c>
      <c r="C747" s="19" t="s">
        <v>3725</v>
      </c>
      <c r="D747" s="20" t="s">
        <v>609</v>
      </c>
      <c r="E747" s="19" t="s">
        <v>1804</v>
      </c>
      <c r="F747" s="19">
        <v>4999</v>
      </c>
      <c r="G747" s="19">
        <v>4999</v>
      </c>
      <c r="H747" s="19">
        <f t="shared" ref="H747:H751" si="108">F747*0.16*3</f>
        <v>2399.52</v>
      </c>
      <c r="I747" s="19">
        <f t="shared" ref="I747:I751" si="109">339.93*3</f>
        <v>1019.79</v>
      </c>
      <c r="J747" s="19">
        <v>0</v>
      </c>
      <c r="K747" s="19" t="s">
        <v>3726</v>
      </c>
      <c r="L747" s="19">
        <v>3419.31</v>
      </c>
      <c r="M747" s="19">
        <f t="shared" si="101"/>
        <v>3419.31</v>
      </c>
      <c r="N747" s="19">
        <v>16</v>
      </c>
    </row>
    <row r="748" customHeight="1" spans="1:14">
      <c r="A748" s="19">
        <f t="shared" si="107"/>
        <v>746</v>
      </c>
      <c r="B748" s="19" t="s">
        <v>3727</v>
      </c>
      <c r="C748" s="19" t="s">
        <v>3728</v>
      </c>
      <c r="D748" s="20" t="s">
        <v>609</v>
      </c>
      <c r="E748" s="19" t="s">
        <v>3729</v>
      </c>
      <c r="F748" s="19">
        <v>4999</v>
      </c>
      <c r="G748" s="19">
        <v>4999</v>
      </c>
      <c r="H748" s="19">
        <f t="shared" si="108"/>
        <v>2399.52</v>
      </c>
      <c r="I748" s="19">
        <f t="shared" si="109"/>
        <v>1019.79</v>
      </c>
      <c r="J748" s="19">
        <v>0</v>
      </c>
      <c r="K748" s="19" t="s">
        <v>3726</v>
      </c>
      <c r="L748" s="19">
        <v>3419.31</v>
      </c>
      <c r="M748" s="19">
        <f t="shared" si="101"/>
        <v>3419.31</v>
      </c>
      <c r="N748" s="19">
        <v>16</v>
      </c>
    </row>
    <row r="749" customHeight="1" spans="1:14">
      <c r="A749" s="19">
        <f t="shared" si="107"/>
        <v>747</v>
      </c>
      <c r="B749" s="19" t="s">
        <v>3730</v>
      </c>
      <c r="C749" s="19" t="s">
        <v>3731</v>
      </c>
      <c r="D749" s="20" t="s">
        <v>609</v>
      </c>
      <c r="E749" s="19" t="s">
        <v>3732</v>
      </c>
      <c r="F749" s="19">
        <v>4999</v>
      </c>
      <c r="G749" s="19">
        <v>4999</v>
      </c>
      <c r="H749" s="19">
        <f t="shared" si="108"/>
        <v>2399.52</v>
      </c>
      <c r="I749" s="19">
        <f t="shared" si="109"/>
        <v>1019.79</v>
      </c>
      <c r="J749" s="19">
        <v>0</v>
      </c>
      <c r="K749" s="19" t="s">
        <v>3726</v>
      </c>
      <c r="L749" s="19">
        <v>3419.31</v>
      </c>
      <c r="M749" s="19">
        <f t="shared" si="101"/>
        <v>3419.31</v>
      </c>
      <c r="N749" s="19">
        <v>16</v>
      </c>
    </row>
    <row r="750" customHeight="1" spans="1:14">
      <c r="A750" s="19">
        <f t="shared" si="107"/>
        <v>748</v>
      </c>
      <c r="B750" s="19" t="s">
        <v>3733</v>
      </c>
      <c r="C750" s="19" t="s">
        <v>3590</v>
      </c>
      <c r="D750" s="20" t="s">
        <v>609</v>
      </c>
      <c r="E750" s="19" t="s">
        <v>2774</v>
      </c>
      <c r="F750" s="19">
        <v>4999</v>
      </c>
      <c r="G750" s="19">
        <v>4999</v>
      </c>
      <c r="H750" s="19">
        <f t="shared" si="108"/>
        <v>2399.52</v>
      </c>
      <c r="I750" s="19">
        <f t="shared" si="109"/>
        <v>1019.79</v>
      </c>
      <c r="J750" s="19">
        <v>0</v>
      </c>
      <c r="K750" s="19" t="s">
        <v>3726</v>
      </c>
      <c r="L750" s="19">
        <v>3419.31</v>
      </c>
      <c r="M750" s="19">
        <f t="shared" si="101"/>
        <v>3419.31</v>
      </c>
      <c r="N750" s="19">
        <v>16</v>
      </c>
    </row>
    <row r="751" customHeight="1" spans="1:14">
      <c r="A751" s="19">
        <f t="shared" si="107"/>
        <v>749</v>
      </c>
      <c r="B751" s="19" t="s">
        <v>3734</v>
      </c>
      <c r="C751" s="19" t="s">
        <v>3735</v>
      </c>
      <c r="D751" s="20" t="s">
        <v>609</v>
      </c>
      <c r="E751" s="19" t="s">
        <v>3736</v>
      </c>
      <c r="F751" s="19">
        <v>4999</v>
      </c>
      <c r="G751" s="19">
        <v>4999</v>
      </c>
      <c r="H751" s="19">
        <f t="shared" si="108"/>
        <v>2399.52</v>
      </c>
      <c r="I751" s="19">
        <f t="shared" si="109"/>
        <v>1019.79</v>
      </c>
      <c r="J751" s="19">
        <v>0</v>
      </c>
      <c r="K751" s="19" t="s">
        <v>3726</v>
      </c>
      <c r="L751" s="19">
        <v>3419.31</v>
      </c>
      <c r="M751" s="19">
        <f t="shared" si="101"/>
        <v>3419.31</v>
      </c>
      <c r="N751" s="19">
        <v>6</v>
      </c>
    </row>
    <row r="752" customHeight="1" spans="1:14">
      <c r="A752" s="19">
        <f t="shared" si="107"/>
        <v>750</v>
      </c>
      <c r="B752" s="19" t="s">
        <v>3737</v>
      </c>
      <c r="C752" s="19" t="s">
        <v>3738</v>
      </c>
      <c r="D752" s="20" t="s">
        <v>613</v>
      </c>
      <c r="E752" s="19" t="s">
        <v>3739</v>
      </c>
      <c r="F752" s="19">
        <v>4999</v>
      </c>
      <c r="G752" s="19">
        <v>4999</v>
      </c>
      <c r="H752" s="19">
        <v>1599.68</v>
      </c>
      <c r="I752" s="19">
        <v>679.86</v>
      </c>
      <c r="J752" s="19">
        <v>0</v>
      </c>
      <c r="K752" s="19" t="s">
        <v>2193</v>
      </c>
      <c r="L752" s="19">
        <v>2279.54</v>
      </c>
      <c r="M752" s="19">
        <f t="shared" si="101"/>
        <v>2279.54</v>
      </c>
      <c r="N752" s="19">
        <v>7</v>
      </c>
    </row>
    <row r="753" customHeight="1" spans="1:14">
      <c r="A753" s="19">
        <f t="shared" si="107"/>
        <v>751</v>
      </c>
      <c r="B753" s="19" t="s">
        <v>3740</v>
      </c>
      <c r="C753" s="19" t="s">
        <v>3741</v>
      </c>
      <c r="D753" s="20" t="s">
        <v>613</v>
      </c>
      <c r="E753" s="19" t="s">
        <v>1982</v>
      </c>
      <c r="F753" s="19">
        <v>4999</v>
      </c>
      <c r="G753" s="19">
        <v>4999</v>
      </c>
      <c r="H753" s="19">
        <v>2399.52</v>
      </c>
      <c r="I753" s="19">
        <v>1019.79</v>
      </c>
      <c r="J753" s="19">
        <v>0</v>
      </c>
      <c r="K753" s="19" t="s">
        <v>1744</v>
      </c>
      <c r="L753" s="19">
        <v>3419.31</v>
      </c>
      <c r="M753" s="19">
        <f t="shared" si="101"/>
        <v>3419.31</v>
      </c>
      <c r="N753" s="19">
        <v>26</v>
      </c>
    </row>
    <row r="754" customHeight="1" spans="1:14">
      <c r="A754" s="19">
        <f t="shared" ref="A754:A763" si="110">ROW()-2</f>
        <v>752</v>
      </c>
      <c r="B754" s="19" t="s">
        <v>3742</v>
      </c>
      <c r="C754" s="19" t="s">
        <v>3743</v>
      </c>
      <c r="D754" s="20" t="s">
        <v>613</v>
      </c>
      <c r="E754" s="19" t="s">
        <v>1985</v>
      </c>
      <c r="F754" s="19">
        <v>4999</v>
      </c>
      <c r="G754" s="19">
        <v>4999</v>
      </c>
      <c r="H754" s="19">
        <v>2399.52</v>
      </c>
      <c r="I754" s="19">
        <v>1019.79</v>
      </c>
      <c r="J754" s="19">
        <v>0</v>
      </c>
      <c r="K754" s="19" t="s">
        <v>1744</v>
      </c>
      <c r="L754" s="19">
        <v>3419.31</v>
      </c>
      <c r="M754" s="19">
        <f t="shared" si="101"/>
        <v>3419.31</v>
      </c>
      <c r="N754" s="19">
        <v>7</v>
      </c>
    </row>
    <row r="755" customHeight="1" spans="1:14">
      <c r="A755" s="19">
        <f t="shared" si="110"/>
        <v>753</v>
      </c>
      <c r="B755" s="19" t="s">
        <v>3744</v>
      </c>
      <c r="C755" s="19" t="s">
        <v>3745</v>
      </c>
      <c r="D755" s="20" t="s">
        <v>613</v>
      </c>
      <c r="E755" s="19" t="s">
        <v>3746</v>
      </c>
      <c r="F755" s="19">
        <v>4999</v>
      </c>
      <c r="G755" s="19">
        <v>4999</v>
      </c>
      <c r="H755" s="19">
        <v>1599.68</v>
      </c>
      <c r="I755" s="19">
        <v>679.86</v>
      </c>
      <c r="J755" s="19">
        <v>0</v>
      </c>
      <c r="K755" s="19" t="s">
        <v>2193</v>
      </c>
      <c r="L755" s="19">
        <v>2279.54</v>
      </c>
      <c r="M755" s="19">
        <f t="shared" si="101"/>
        <v>2279.54</v>
      </c>
      <c r="N755" s="19">
        <v>34</v>
      </c>
    </row>
    <row r="756" customHeight="1" spans="1:14">
      <c r="A756" s="19">
        <f t="shared" si="110"/>
        <v>754</v>
      </c>
      <c r="B756" s="19" t="s">
        <v>3747</v>
      </c>
      <c r="C756" s="19" t="s">
        <v>3748</v>
      </c>
      <c r="D756" s="20" t="s">
        <v>613</v>
      </c>
      <c r="E756" s="19" t="s">
        <v>3749</v>
      </c>
      <c r="F756" s="19">
        <v>4999</v>
      </c>
      <c r="G756" s="19">
        <v>4999</v>
      </c>
      <c r="H756" s="19">
        <v>2399.52</v>
      </c>
      <c r="I756" s="19">
        <v>1019.79</v>
      </c>
      <c r="J756" s="19">
        <v>0</v>
      </c>
      <c r="K756" s="19" t="s">
        <v>1744</v>
      </c>
      <c r="L756" s="19">
        <v>3419.31</v>
      </c>
      <c r="M756" s="19">
        <f t="shared" si="101"/>
        <v>3419.31</v>
      </c>
      <c r="N756" s="19">
        <v>16</v>
      </c>
    </row>
    <row r="757" customHeight="1" spans="1:14">
      <c r="A757" s="19">
        <f t="shared" si="110"/>
        <v>755</v>
      </c>
      <c r="B757" s="19" t="s">
        <v>3750</v>
      </c>
      <c r="C757" s="19" t="s">
        <v>3751</v>
      </c>
      <c r="D757" s="20" t="s">
        <v>613</v>
      </c>
      <c r="E757" s="19" t="s">
        <v>3752</v>
      </c>
      <c r="F757" s="19">
        <v>4999</v>
      </c>
      <c r="G757" s="19">
        <v>4999</v>
      </c>
      <c r="H757" s="19">
        <v>2399.52</v>
      </c>
      <c r="I757" s="19">
        <v>1019.79</v>
      </c>
      <c r="J757" s="19">
        <v>0</v>
      </c>
      <c r="K757" s="19" t="s">
        <v>1744</v>
      </c>
      <c r="L757" s="19">
        <v>3419.31</v>
      </c>
      <c r="M757" s="19">
        <f t="shared" si="101"/>
        <v>3419.31</v>
      </c>
      <c r="N757" s="19">
        <v>32</v>
      </c>
    </row>
    <row r="758" customHeight="1" spans="1:14">
      <c r="A758" s="19">
        <f t="shared" si="110"/>
        <v>756</v>
      </c>
      <c r="B758" s="19" t="s">
        <v>3753</v>
      </c>
      <c r="C758" s="19" t="s">
        <v>3754</v>
      </c>
      <c r="D758" s="20" t="s">
        <v>613</v>
      </c>
      <c r="E758" s="19" t="s">
        <v>2138</v>
      </c>
      <c r="F758" s="19">
        <v>4999</v>
      </c>
      <c r="G758" s="19">
        <v>4999</v>
      </c>
      <c r="H758" s="19">
        <v>2399.52</v>
      </c>
      <c r="I758" s="19">
        <v>1019.79</v>
      </c>
      <c r="J758" s="19">
        <v>0</v>
      </c>
      <c r="K758" s="19" t="s">
        <v>1744</v>
      </c>
      <c r="L758" s="19">
        <v>3419.31</v>
      </c>
      <c r="M758" s="19">
        <f t="shared" si="101"/>
        <v>3419.31</v>
      </c>
      <c r="N758" s="19">
        <v>0</v>
      </c>
    </row>
    <row r="759" customHeight="1" spans="1:14">
      <c r="A759" s="19">
        <f t="shared" si="110"/>
        <v>757</v>
      </c>
      <c r="B759" s="19" t="s">
        <v>3755</v>
      </c>
      <c r="C759" s="19" t="s">
        <v>3756</v>
      </c>
      <c r="D759" s="20" t="s">
        <v>613</v>
      </c>
      <c r="E759" s="19" t="s">
        <v>2733</v>
      </c>
      <c r="F759" s="19">
        <v>4999</v>
      </c>
      <c r="G759" s="19">
        <v>4999</v>
      </c>
      <c r="H759" s="19">
        <v>799.84</v>
      </c>
      <c r="I759" s="19">
        <v>339.93</v>
      </c>
      <c r="J759" s="19">
        <v>0</v>
      </c>
      <c r="K759" s="19" t="s">
        <v>1976</v>
      </c>
      <c r="L759" s="19">
        <v>1139.77</v>
      </c>
      <c r="M759" s="19">
        <f t="shared" si="101"/>
        <v>1139.77</v>
      </c>
      <c r="N759" s="19">
        <v>10</v>
      </c>
    </row>
    <row r="760" customHeight="1" spans="1:14">
      <c r="A760" s="19">
        <f t="shared" si="110"/>
        <v>758</v>
      </c>
      <c r="B760" s="19" t="s">
        <v>3757</v>
      </c>
      <c r="C760" s="19" t="s">
        <v>3758</v>
      </c>
      <c r="D760" s="20" t="s">
        <v>617</v>
      </c>
      <c r="E760" s="19" t="s">
        <v>2720</v>
      </c>
      <c r="F760" s="19">
        <v>4999</v>
      </c>
      <c r="G760" s="19">
        <v>4999</v>
      </c>
      <c r="H760" s="19">
        <v>2399.52</v>
      </c>
      <c r="I760" s="19">
        <v>1019.79</v>
      </c>
      <c r="J760" s="19">
        <v>0</v>
      </c>
      <c r="K760" s="19" t="s">
        <v>1744</v>
      </c>
      <c r="L760" s="19">
        <v>3419.31</v>
      </c>
      <c r="M760" s="19">
        <f t="shared" si="101"/>
        <v>3419.31</v>
      </c>
      <c r="N760" s="19">
        <v>10</v>
      </c>
    </row>
    <row r="761" customHeight="1" spans="1:14">
      <c r="A761" s="19">
        <f t="shared" si="110"/>
        <v>759</v>
      </c>
      <c r="B761" s="19" t="s">
        <v>3759</v>
      </c>
      <c r="C761" s="19" t="s">
        <v>3760</v>
      </c>
      <c r="D761" s="20" t="s">
        <v>621</v>
      </c>
      <c r="E761" s="19" t="s">
        <v>3761</v>
      </c>
      <c r="F761" s="19">
        <v>4999</v>
      </c>
      <c r="G761" s="19">
        <v>4999</v>
      </c>
      <c r="H761" s="19">
        <v>2399.52</v>
      </c>
      <c r="I761" s="19">
        <v>1019.79</v>
      </c>
      <c r="J761" s="19">
        <v>0</v>
      </c>
      <c r="K761" s="19" t="s">
        <v>1744</v>
      </c>
      <c r="L761" s="19">
        <v>3419.31</v>
      </c>
      <c r="M761" s="19">
        <f t="shared" si="101"/>
        <v>3419.31</v>
      </c>
      <c r="N761" s="19">
        <v>15</v>
      </c>
    </row>
    <row r="762" customHeight="1" spans="1:14">
      <c r="A762" s="19">
        <f t="shared" si="110"/>
        <v>760</v>
      </c>
      <c r="B762" s="19" t="s">
        <v>3762</v>
      </c>
      <c r="C762" s="19" t="s">
        <v>3763</v>
      </c>
      <c r="D762" s="20" t="s">
        <v>621</v>
      </c>
      <c r="E762" s="19" t="s">
        <v>3764</v>
      </c>
      <c r="F762" s="19">
        <v>4999</v>
      </c>
      <c r="G762" s="19">
        <v>4999</v>
      </c>
      <c r="H762" s="19">
        <v>2399.52</v>
      </c>
      <c r="I762" s="19">
        <v>1019.79</v>
      </c>
      <c r="J762" s="19">
        <v>0</v>
      </c>
      <c r="K762" s="19" t="s">
        <v>1744</v>
      </c>
      <c r="L762" s="19">
        <v>3419.31</v>
      </c>
      <c r="M762" s="19">
        <f t="shared" si="101"/>
        <v>3419.31</v>
      </c>
      <c r="N762" s="19">
        <v>6</v>
      </c>
    </row>
    <row r="763" customHeight="1" spans="1:14">
      <c r="A763" s="19">
        <f t="shared" si="110"/>
        <v>761</v>
      </c>
      <c r="B763" s="19" t="s">
        <v>3765</v>
      </c>
      <c r="C763" s="19" t="s">
        <v>3766</v>
      </c>
      <c r="D763" s="20" t="s">
        <v>621</v>
      </c>
      <c r="E763" s="19" t="s">
        <v>3767</v>
      </c>
      <c r="F763" s="19">
        <v>4999</v>
      </c>
      <c r="G763" s="19">
        <v>4999</v>
      </c>
      <c r="H763" s="19">
        <v>2399.52</v>
      </c>
      <c r="I763" s="19">
        <v>1019.79</v>
      </c>
      <c r="J763" s="19">
        <v>0</v>
      </c>
      <c r="K763" s="19" t="s">
        <v>1744</v>
      </c>
      <c r="L763" s="19">
        <v>3419.31</v>
      </c>
      <c r="M763" s="19">
        <f t="shared" si="101"/>
        <v>3419.31</v>
      </c>
      <c r="N763" s="19">
        <v>6</v>
      </c>
    </row>
    <row r="764" customHeight="1" spans="1:14">
      <c r="A764" s="19">
        <f t="shared" ref="A764:A773" si="111">ROW()-2</f>
        <v>762</v>
      </c>
      <c r="B764" s="19" t="s">
        <v>3768</v>
      </c>
      <c r="C764" s="19" t="s">
        <v>3769</v>
      </c>
      <c r="D764" s="20" t="s">
        <v>621</v>
      </c>
      <c r="E764" s="19" t="s">
        <v>3770</v>
      </c>
      <c r="F764" s="19">
        <v>4999</v>
      </c>
      <c r="G764" s="19">
        <v>4999</v>
      </c>
      <c r="H764" s="19">
        <v>2399.52</v>
      </c>
      <c r="I764" s="19">
        <v>1019.79</v>
      </c>
      <c r="J764" s="19">
        <v>0</v>
      </c>
      <c r="K764" s="19" t="s">
        <v>1744</v>
      </c>
      <c r="L764" s="19">
        <v>3419.31</v>
      </c>
      <c r="M764" s="19">
        <f t="shared" si="101"/>
        <v>3419.31</v>
      </c>
      <c r="N764" s="19">
        <v>0</v>
      </c>
    </row>
    <row r="765" customHeight="1" spans="1:14">
      <c r="A765" s="19">
        <f t="shared" si="111"/>
        <v>763</v>
      </c>
      <c r="B765" s="19" t="s">
        <v>3771</v>
      </c>
      <c r="C765" s="19" t="s">
        <v>3772</v>
      </c>
      <c r="D765" s="20" t="s">
        <v>625</v>
      </c>
      <c r="E765" s="19" t="s">
        <v>3773</v>
      </c>
      <c r="F765" s="19">
        <v>4999</v>
      </c>
      <c r="G765" s="19">
        <v>4999</v>
      </c>
      <c r="H765" s="19">
        <f t="shared" ref="H765:H777" si="112">F765*0.16*(MID(K765,12,2)-MID(K765,5,2)+1)</f>
        <v>2399.52</v>
      </c>
      <c r="I765" s="19">
        <v>1019.79</v>
      </c>
      <c r="J765" s="19">
        <v>0</v>
      </c>
      <c r="K765" s="19" t="s">
        <v>1744</v>
      </c>
      <c r="L765" s="19">
        <v>3419.31</v>
      </c>
      <c r="M765" s="19">
        <f t="shared" si="101"/>
        <v>3419.31</v>
      </c>
      <c r="N765" s="19">
        <v>18</v>
      </c>
    </row>
    <row r="766" customHeight="1" spans="1:14">
      <c r="A766" s="19">
        <f t="shared" si="111"/>
        <v>764</v>
      </c>
      <c r="B766" s="19" t="s">
        <v>3774</v>
      </c>
      <c r="C766" s="19" t="s">
        <v>3775</v>
      </c>
      <c r="D766" s="20" t="s">
        <v>625</v>
      </c>
      <c r="E766" s="19" t="s">
        <v>3776</v>
      </c>
      <c r="F766" s="19">
        <v>4999</v>
      </c>
      <c r="G766" s="19">
        <v>4999</v>
      </c>
      <c r="H766" s="19">
        <f t="shared" si="112"/>
        <v>2399.52</v>
      </c>
      <c r="I766" s="19">
        <v>1019.79</v>
      </c>
      <c r="J766" s="19">
        <v>0</v>
      </c>
      <c r="K766" s="19" t="s">
        <v>1744</v>
      </c>
      <c r="L766" s="19">
        <v>3419.31</v>
      </c>
      <c r="M766" s="19">
        <f t="shared" si="101"/>
        <v>3419.31</v>
      </c>
      <c r="N766" s="19">
        <v>18</v>
      </c>
    </row>
    <row r="767" customHeight="1" spans="1:14">
      <c r="A767" s="19">
        <f t="shared" si="111"/>
        <v>765</v>
      </c>
      <c r="B767" s="19" t="s">
        <v>3777</v>
      </c>
      <c r="C767" s="19" t="s">
        <v>3778</v>
      </c>
      <c r="D767" s="20" t="s">
        <v>625</v>
      </c>
      <c r="E767" s="19" t="s">
        <v>2032</v>
      </c>
      <c r="F767" s="19">
        <v>4999</v>
      </c>
      <c r="G767" s="19">
        <v>4999</v>
      </c>
      <c r="H767" s="19">
        <f t="shared" si="112"/>
        <v>2399.52</v>
      </c>
      <c r="I767" s="19">
        <v>1019.79</v>
      </c>
      <c r="J767" s="19">
        <v>0</v>
      </c>
      <c r="K767" s="19" t="s">
        <v>1744</v>
      </c>
      <c r="L767" s="19">
        <v>3419.31</v>
      </c>
      <c r="M767" s="19">
        <f t="shared" si="101"/>
        <v>3419.31</v>
      </c>
      <c r="N767" s="19">
        <v>18</v>
      </c>
    </row>
    <row r="768" customHeight="1" spans="1:14">
      <c r="A768" s="19">
        <f t="shared" si="111"/>
        <v>766</v>
      </c>
      <c r="B768" s="19" t="s">
        <v>3779</v>
      </c>
      <c r="C768" s="19" t="s">
        <v>3588</v>
      </c>
      <c r="D768" s="20" t="s">
        <v>625</v>
      </c>
      <c r="E768" s="19" t="s">
        <v>3460</v>
      </c>
      <c r="F768" s="19">
        <v>4999</v>
      </c>
      <c r="G768" s="19">
        <v>4999</v>
      </c>
      <c r="H768" s="19">
        <f t="shared" si="112"/>
        <v>2399.52</v>
      </c>
      <c r="I768" s="19">
        <v>1019.79</v>
      </c>
      <c r="J768" s="19">
        <v>0</v>
      </c>
      <c r="K768" s="19" t="s">
        <v>1744</v>
      </c>
      <c r="L768" s="19">
        <v>3419.31</v>
      </c>
      <c r="M768" s="19">
        <f t="shared" si="101"/>
        <v>3419.31</v>
      </c>
      <c r="N768" s="19">
        <v>18</v>
      </c>
    </row>
    <row r="769" customHeight="1" spans="1:14">
      <c r="A769" s="19">
        <f t="shared" si="111"/>
        <v>767</v>
      </c>
      <c r="B769" s="19" t="s">
        <v>3780</v>
      </c>
      <c r="C769" s="19" t="s">
        <v>3781</v>
      </c>
      <c r="D769" s="20" t="s">
        <v>625</v>
      </c>
      <c r="E769" s="19" t="s">
        <v>1918</v>
      </c>
      <c r="F769" s="19">
        <v>4999</v>
      </c>
      <c r="G769" s="19">
        <v>4999</v>
      </c>
      <c r="H769" s="19">
        <f t="shared" si="112"/>
        <v>2399.52</v>
      </c>
      <c r="I769" s="19">
        <v>1019.79</v>
      </c>
      <c r="J769" s="19">
        <v>0</v>
      </c>
      <c r="K769" s="19" t="s">
        <v>1744</v>
      </c>
      <c r="L769" s="19">
        <v>3419.31</v>
      </c>
      <c r="M769" s="19">
        <f t="shared" si="101"/>
        <v>3419.31</v>
      </c>
      <c r="N769" s="19">
        <v>18</v>
      </c>
    </row>
    <row r="770" customHeight="1" spans="1:14">
      <c r="A770" s="19">
        <f t="shared" si="111"/>
        <v>768</v>
      </c>
      <c r="B770" s="19" t="s">
        <v>3782</v>
      </c>
      <c r="C770" s="19" t="s">
        <v>3783</v>
      </c>
      <c r="D770" s="20" t="s">
        <v>625</v>
      </c>
      <c r="E770" s="19" t="s">
        <v>2584</v>
      </c>
      <c r="F770" s="19">
        <v>4999</v>
      </c>
      <c r="G770" s="19">
        <v>4999</v>
      </c>
      <c r="H770" s="19">
        <f t="shared" si="112"/>
        <v>2399.52</v>
      </c>
      <c r="I770" s="19">
        <v>1019.79</v>
      </c>
      <c r="J770" s="19">
        <v>0</v>
      </c>
      <c r="K770" s="19" t="s">
        <v>1744</v>
      </c>
      <c r="L770" s="19">
        <v>3419.31</v>
      </c>
      <c r="M770" s="19">
        <f t="shared" si="101"/>
        <v>3419.31</v>
      </c>
      <c r="N770" s="19">
        <v>5</v>
      </c>
    </row>
    <row r="771" customHeight="1" spans="1:14">
      <c r="A771" s="19">
        <f t="shared" si="111"/>
        <v>769</v>
      </c>
      <c r="B771" s="19" t="s">
        <v>3784</v>
      </c>
      <c r="C771" s="19" t="s">
        <v>3785</v>
      </c>
      <c r="D771" s="20" t="s">
        <v>625</v>
      </c>
      <c r="E771" s="19" t="s">
        <v>3786</v>
      </c>
      <c r="F771" s="19">
        <v>4999</v>
      </c>
      <c r="G771" s="19">
        <v>4999</v>
      </c>
      <c r="H771" s="19">
        <f t="shared" si="112"/>
        <v>2399.52</v>
      </c>
      <c r="I771" s="19">
        <v>1019.79</v>
      </c>
      <c r="J771" s="19">
        <v>0</v>
      </c>
      <c r="K771" s="19" t="s">
        <v>1744</v>
      </c>
      <c r="L771" s="19">
        <v>3419.31</v>
      </c>
      <c r="M771" s="19">
        <f t="shared" si="101"/>
        <v>3419.31</v>
      </c>
      <c r="N771" s="19">
        <v>5</v>
      </c>
    </row>
    <row r="772" customHeight="1" spans="1:14">
      <c r="A772" s="19">
        <f t="shared" si="111"/>
        <v>770</v>
      </c>
      <c r="B772" s="19" t="s">
        <v>3787</v>
      </c>
      <c r="C772" s="19" t="s">
        <v>3788</v>
      </c>
      <c r="D772" s="20" t="s">
        <v>629</v>
      </c>
      <c r="E772" s="19" t="s">
        <v>1822</v>
      </c>
      <c r="F772" s="19">
        <v>4999</v>
      </c>
      <c r="G772" s="19">
        <v>4999</v>
      </c>
      <c r="H772" s="19">
        <f t="shared" si="112"/>
        <v>2399.52</v>
      </c>
      <c r="I772" s="19">
        <v>1019.79</v>
      </c>
      <c r="J772" s="19">
        <v>0</v>
      </c>
      <c r="K772" s="19" t="s">
        <v>1744</v>
      </c>
      <c r="L772" s="19">
        <v>3419.31</v>
      </c>
      <c r="M772" s="19">
        <f t="shared" ref="M772:M835" si="113">L772</f>
        <v>3419.31</v>
      </c>
      <c r="N772" s="19">
        <v>2</v>
      </c>
    </row>
    <row r="773" customHeight="1" spans="1:14">
      <c r="A773" s="19">
        <f t="shared" si="111"/>
        <v>771</v>
      </c>
      <c r="B773" s="19" t="s">
        <v>3789</v>
      </c>
      <c r="C773" s="19" t="s">
        <v>3790</v>
      </c>
      <c r="D773" s="20" t="s">
        <v>633</v>
      </c>
      <c r="E773" s="19" t="s">
        <v>3791</v>
      </c>
      <c r="F773" s="19">
        <v>4999</v>
      </c>
      <c r="G773" s="19">
        <v>4999</v>
      </c>
      <c r="H773" s="19">
        <f t="shared" si="112"/>
        <v>2399.52</v>
      </c>
      <c r="I773" s="19">
        <v>1019.79</v>
      </c>
      <c r="J773" s="19">
        <v>0</v>
      </c>
      <c r="K773" s="19" t="s">
        <v>1744</v>
      </c>
      <c r="L773" s="19">
        <v>3419.31</v>
      </c>
      <c r="M773" s="19">
        <f t="shared" si="113"/>
        <v>3419.31</v>
      </c>
      <c r="N773" s="19">
        <v>28</v>
      </c>
    </row>
    <row r="774" customHeight="1" spans="1:14">
      <c r="A774" s="19">
        <f t="shared" ref="A774:A783" si="114">ROW()-2</f>
        <v>772</v>
      </c>
      <c r="B774" s="19" t="s">
        <v>3792</v>
      </c>
      <c r="C774" s="19" t="s">
        <v>3793</v>
      </c>
      <c r="D774" s="20" t="s">
        <v>633</v>
      </c>
      <c r="E774" s="19" t="s">
        <v>3773</v>
      </c>
      <c r="F774" s="19">
        <v>4999</v>
      </c>
      <c r="G774" s="19">
        <v>4999</v>
      </c>
      <c r="H774" s="19">
        <f t="shared" si="112"/>
        <v>2399.52</v>
      </c>
      <c r="I774" s="19">
        <v>1019.79</v>
      </c>
      <c r="J774" s="19">
        <v>0</v>
      </c>
      <c r="K774" s="19" t="s">
        <v>1744</v>
      </c>
      <c r="L774" s="19">
        <v>3419.31</v>
      </c>
      <c r="M774" s="19">
        <f t="shared" si="113"/>
        <v>3419.31</v>
      </c>
      <c r="N774" s="19">
        <v>28</v>
      </c>
    </row>
    <row r="775" customHeight="1" spans="1:14">
      <c r="A775" s="19">
        <f t="shared" si="114"/>
        <v>773</v>
      </c>
      <c r="B775" s="19" t="s">
        <v>3794</v>
      </c>
      <c r="C775" s="19" t="s">
        <v>3795</v>
      </c>
      <c r="D775" s="20" t="s">
        <v>633</v>
      </c>
      <c r="E775" s="19" t="s">
        <v>3796</v>
      </c>
      <c r="F775" s="19">
        <v>4999</v>
      </c>
      <c r="G775" s="19">
        <v>4999</v>
      </c>
      <c r="H775" s="19">
        <f t="shared" si="112"/>
        <v>2399.52</v>
      </c>
      <c r="I775" s="19">
        <v>1019.79</v>
      </c>
      <c r="J775" s="19">
        <v>0</v>
      </c>
      <c r="K775" s="19" t="s">
        <v>1744</v>
      </c>
      <c r="L775" s="19">
        <v>3419.31</v>
      </c>
      <c r="M775" s="19">
        <f t="shared" si="113"/>
        <v>3419.31</v>
      </c>
      <c r="N775" s="19">
        <v>3</v>
      </c>
    </row>
    <row r="776" customHeight="1" spans="1:14">
      <c r="A776" s="19">
        <f t="shared" si="114"/>
        <v>774</v>
      </c>
      <c r="B776" s="19" t="s">
        <v>3797</v>
      </c>
      <c r="C776" s="19" t="s">
        <v>3798</v>
      </c>
      <c r="D776" s="20" t="s">
        <v>633</v>
      </c>
      <c r="E776" s="19" t="s">
        <v>2240</v>
      </c>
      <c r="F776" s="19">
        <v>4999</v>
      </c>
      <c r="G776" s="19">
        <v>4999</v>
      </c>
      <c r="H776" s="19">
        <f t="shared" si="112"/>
        <v>2399.52</v>
      </c>
      <c r="I776" s="19">
        <v>1019.79</v>
      </c>
      <c r="J776" s="19">
        <v>0</v>
      </c>
      <c r="K776" s="19" t="s">
        <v>1744</v>
      </c>
      <c r="L776" s="19">
        <v>3419.31</v>
      </c>
      <c r="M776" s="19">
        <f t="shared" si="113"/>
        <v>3419.31</v>
      </c>
      <c r="N776" s="19">
        <v>3</v>
      </c>
    </row>
    <row r="777" customHeight="1" spans="1:14">
      <c r="A777" s="19">
        <f t="shared" si="114"/>
        <v>775</v>
      </c>
      <c r="B777" s="19" t="s">
        <v>3799</v>
      </c>
      <c r="C777" s="19" t="s">
        <v>3800</v>
      </c>
      <c r="D777" s="20" t="s">
        <v>633</v>
      </c>
      <c r="E777" s="19" t="s">
        <v>2581</v>
      </c>
      <c r="F777" s="19">
        <v>4999</v>
      </c>
      <c r="G777" s="19">
        <v>4999</v>
      </c>
      <c r="H777" s="19">
        <f t="shared" si="112"/>
        <v>2399.52</v>
      </c>
      <c r="I777" s="19">
        <v>1019.79</v>
      </c>
      <c r="J777" s="19">
        <v>0</v>
      </c>
      <c r="K777" s="19" t="s">
        <v>1744</v>
      </c>
      <c r="L777" s="19">
        <v>3419.31</v>
      </c>
      <c r="M777" s="19">
        <f t="shared" si="113"/>
        <v>3419.31</v>
      </c>
      <c r="N777" s="19">
        <v>3</v>
      </c>
    </row>
    <row r="778" customHeight="1" spans="1:14">
      <c r="A778" s="19">
        <f t="shared" si="114"/>
        <v>776</v>
      </c>
      <c r="B778" s="19" t="s">
        <v>3801</v>
      </c>
      <c r="C778" s="19" t="s">
        <v>3802</v>
      </c>
      <c r="D778" s="20" t="s">
        <v>636</v>
      </c>
      <c r="E778" s="19" t="s">
        <v>2526</v>
      </c>
      <c r="F778" s="19">
        <v>4999</v>
      </c>
      <c r="G778" s="19">
        <v>4999</v>
      </c>
      <c r="H778" s="19">
        <v>2399.52</v>
      </c>
      <c r="I778" s="19">
        <v>1019.79</v>
      </c>
      <c r="J778" s="19">
        <v>0</v>
      </c>
      <c r="K778" s="19" t="s">
        <v>1744</v>
      </c>
      <c r="L778" s="19">
        <v>3419.31</v>
      </c>
      <c r="M778" s="19">
        <f t="shared" si="113"/>
        <v>3419.31</v>
      </c>
      <c r="N778" s="19">
        <v>25</v>
      </c>
    </row>
    <row r="779" customHeight="1" spans="1:14">
      <c r="A779" s="19">
        <f t="shared" si="114"/>
        <v>777</v>
      </c>
      <c r="B779" s="19" t="s">
        <v>3803</v>
      </c>
      <c r="C779" s="19" t="s">
        <v>3804</v>
      </c>
      <c r="D779" s="20" t="s">
        <v>640</v>
      </c>
      <c r="E779" s="19" t="s">
        <v>3805</v>
      </c>
      <c r="F779" s="19">
        <v>4999</v>
      </c>
      <c r="G779" s="19">
        <v>4999</v>
      </c>
      <c r="H779" s="19">
        <v>2399.52</v>
      </c>
      <c r="I779" s="19">
        <v>1019.79</v>
      </c>
      <c r="J779" s="19">
        <v>0</v>
      </c>
      <c r="K779" s="19" t="s">
        <v>1744</v>
      </c>
      <c r="L779" s="19">
        <v>3419.31</v>
      </c>
      <c r="M779" s="19">
        <f t="shared" si="113"/>
        <v>3419.31</v>
      </c>
      <c r="N779" s="19">
        <v>9</v>
      </c>
    </row>
    <row r="780" customHeight="1" spans="1:14">
      <c r="A780" s="19">
        <f t="shared" si="114"/>
        <v>778</v>
      </c>
      <c r="B780" s="19" t="s">
        <v>3806</v>
      </c>
      <c r="C780" s="19" t="s">
        <v>3807</v>
      </c>
      <c r="D780" s="20" t="s">
        <v>644</v>
      </c>
      <c r="E780" s="19" t="s">
        <v>3808</v>
      </c>
      <c r="F780" s="19">
        <v>4999</v>
      </c>
      <c r="G780" s="19">
        <v>4999</v>
      </c>
      <c r="H780" s="19">
        <f t="shared" ref="H780:H786" si="115">F780*0.16*(MID(K780,12,2)-MID(K780,5,2)+1)</f>
        <v>2399.52</v>
      </c>
      <c r="I780" s="19">
        <v>1019.79</v>
      </c>
      <c r="J780" s="19">
        <v>0</v>
      </c>
      <c r="K780" s="19" t="s">
        <v>1744</v>
      </c>
      <c r="L780" s="19">
        <v>3419.31</v>
      </c>
      <c r="M780" s="19">
        <f t="shared" si="113"/>
        <v>3419.31</v>
      </c>
      <c r="N780" s="19">
        <v>2</v>
      </c>
    </row>
    <row r="781" customHeight="1" spans="1:14">
      <c r="A781" s="19">
        <f t="shared" si="114"/>
        <v>779</v>
      </c>
      <c r="B781" s="19" t="s">
        <v>3809</v>
      </c>
      <c r="C781" s="19" t="s">
        <v>3810</v>
      </c>
      <c r="D781" s="20" t="s">
        <v>644</v>
      </c>
      <c r="E781" s="19" t="s">
        <v>3811</v>
      </c>
      <c r="F781" s="19">
        <v>4999</v>
      </c>
      <c r="G781" s="19">
        <v>4999</v>
      </c>
      <c r="H781" s="19">
        <f t="shared" si="115"/>
        <v>2399.52</v>
      </c>
      <c r="I781" s="19">
        <v>1019.79</v>
      </c>
      <c r="J781" s="19">
        <v>0</v>
      </c>
      <c r="K781" s="19" t="s">
        <v>1744</v>
      </c>
      <c r="L781" s="19">
        <v>3419.31</v>
      </c>
      <c r="M781" s="19">
        <f t="shared" si="113"/>
        <v>3419.31</v>
      </c>
      <c r="N781" s="19">
        <v>2</v>
      </c>
    </row>
    <row r="782" customHeight="1" spans="1:14">
      <c r="A782" s="19">
        <f t="shared" si="114"/>
        <v>780</v>
      </c>
      <c r="B782" s="19" t="s">
        <v>3812</v>
      </c>
      <c r="C782" s="19" t="s">
        <v>3813</v>
      </c>
      <c r="D782" s="20" t="s">
        <v>644</v>
      </c>
      <c r="E782" s="19" t="s">
        <v>2573</v>
      </c>
      <c r="F782" s="19">
        <v>4999</v>
      </c>
      <c r="G782" s="19">
        <v>4999</v>
      </c>
      <c r="H782" s="19">
        <f t="shared" si="115"/>
        <v>2399.52</v>
      </c>
      <c r="I782" s="19">
        <v>1019.79</v>
      </c>
      <c r="J782" s="19">
        <v>0</v>
      </c>
      <c r="K782" s="19" t="s">
        <v>1744</v>
      </c>
      <c r="L782" s="19">
        <v>3419.31</v>
      </c>
      <c r="M782" s="19">
        <f t="shared" si="113"/>
        <v>3419.31</v>
      </c>
      <c r="N782" s="19">
        <v>2</v>
      </c>
    </row>
    <row r="783" customHeight="1" spans="1:14">
      <c r="A783" s="19">
        <f t="shared" si="114"/>
        <v>781</v>
      </c>
      <c r="B783" s="19" t="s">
        <v>3814</v>
      </c>
      <c r="C783" s="19" t="s">
        <v>3815</v>
      </c>
      <c r="D783" s="20" t="s">
        <v>644</v>
      </c>
      <c r="E783" s="19" t="s">
        <v>2072</v>
      </c>
      <c r="F783" s="19">
        <v>4999</v>
      </c>
      <c r="G783" s="19">
        <v>4999</v>
      </c>
      <c r="H783" s="19">
        <f t="shared" si="115"/>
        <v>2399.52</v>
      </c>
      <c r="I783" s="19">
        <v>1019.79</v>
      </c>
      <c r="J783" s="19">
        <v>0</v>
      </c>
      <c r="K783" s="19" t="s">
        <v>1744</v>
      </c>
      <c r="L783" s="19">
        <v>3419.31</v>
      </c>
      <c r="M783" s="19">
        <f t="shared" si="113"/>
        <v>3419.31</v>
      </c>
      <c r="N783" s="19">
        <v>2</v>
      </c>
    </row>
    <row r="784" customHeight="1" spans="1:14">
      <c r="A784" s="19">
        <f t="shared" ref="A784:A793" si="116">ROW()-2</f>
        <v>782</v>
      </c>
      <c r="B784" s="19" t="s">
        <v>3816</v>
      </c>
      <c r="C784" s="19" t="s">
        <v>2006</v>
      </c>
      <c r="D784" s="20" t="s">
        <v>644</v>
      </c>
      <c r="E784" s="19" t="s">
        <v>1936</v>
      </c>
      <c r="F784" s="19">
        <v>4999</v>
      </c>
      <c r="G784" s="19">
        <v>4999</v>
      </c>
      <c r="H784" s="19">
        <f t="shared" si="115"/>
        <v>2399.52</v>
      </c>
      <c r="I784" s="19">
        <v>1019.79</v>
      </c>
      <c r="J784" s="19">
        <v>0</v>
      </c>
      <c r="K784" s="19" t="s">
        <v>1744</v>
      </c>
      <c r="L784" s="19">
        <v>3419.31</v>
      </c>
      <c r="M784" s="19">
        <f t="shared" si="113"/>
        <v>3419.31</v>
      </c>
      <c r="N784" s="19">
        <v>3</v>
      </c>
    </row>
    <row r="785" customHeight="1" spans="1:14">
      <c r="A785" s="19">
        <f t="shared" si="116"/>
        <v>783</v>
      </c>
      <c r="B785" s="19" t="s">
        <v>3817</v>
      </c>
      <c r="C785" s="19" t="s">
        <v>3818</v>
      </c>
      <c r="D785" s="20" t="s">
        <v>644</v>
      </c>
      <c r="E785" s="19" t="s">
        <v>3819</v>
      </c>
      <c r="F785" s="19">
        <v>4999</v>
      </c>
      <c r="G785" s="19">
        <v>4999</v>
      </c>
      <c r="H785" s="19">
        <f t="shared" si="115"/>
        <v>2399.52</v>
      </c>
      <c r="I785" s="19">
        <v>1019.79</v>
      </c>
      <c r="J785" s="19">
        <v>0</v>
      </c>
      <c r="K785" s="19" t="s">
        <v>1744</v>
      </c>
      <c r="L785" s="19">
        <v>3419.31</v>
      </c>
      <c r="M785" s="19">
        <f t="shared" si="113"/>
        <v>3419.31</v>
      </c>
      <c r="N785" s="19">
        <v>5</v>
      </c>
    </row>
    <row r="786" customHeight="1" spans="1:14">
      <c r="A786" s="19">
        <f t="shared" si="116"/>
        <v>784</v>
      </c>
      <c r="B786" s="19" t="s">
        <v>3820</v>
      </c>
      <c r="C786" s="19" t="s">
        <v>3821</v>
      </c>
      <c r="D786" s="20" t="s">
        <v>644</v>
      </c>
      <c r="E786" s="19" t="s">
        <v>2881</v>
      </c>
      <c r="F786" s="19">
        <v>4999</v>
      </c>
      <c r="G786" s="19">
        <v>4999</v>
      </c>
      <c r="H786" s="19">
        <f t="shared" si="115"/>
        <v>2399.52</v>
      </c>
      <c r="I786" s="19">
        <v>1019.79</v>
      </c>
      <c r="J786" s="19">
        <v>0</v>
      </c>
      <c r="K786" s="19" t="s">
        <v>1744</v>
      </c>
      <c r="L786" s="19">
        <v>3419.31</v>
      </c>
      <c r="M786" s="19">
        <f t="shared" si="113"/>
        <v>3419.31</v>
      </c>
      <c r="N786" s="19">
        <v>6</v>
      </c>
    </row>
    <row r="787" customHeight="1" spans="1:14">
      <c r="A787" s="19">
        <f t="shared" si="116"/>
        <v>785</v>
      </c>
      <c r="B787" s="19" t="s">
        <v>3822</v>
      </c>
      <c r="C787" s="19" t="s">
        <v>3823</v>
      </c>
      <c r="D787" s="20" t="s">
        <v>644</v>
      </c>
      <c r="E787" s="19" t="s">
        <v>3824</v>
      </c>
      <c r="F787" s="19">
        <v>4999</v>
      </c>
      <c r="G787" s="19">
        <v>4999</v>
      </c>
      <c r="H787" s="19">
        <v>2399.52</v>
      </c>
      <c r="I787" s="19">
        <v>1019.79</v>
      </c>
      <c r="J787" s="19">
        <v>0</v>
      </c>
      <c r="K787" s="19" t="s">
        <v>1744</v>
      </c>
      <c r="L787" s="19">
        <v>3419.31</v>
      </c>
      <c r="M787" s="19">
        <f t="shared" si="113"/>
        <v>3419.31</v>
      </c>
      <c r="N787" s="19">
        <v>2</v>
      </c>
    </row>
    <row r="788" customHeight="1" spans="1:14">
      <c r="A788" s="19">
        <f t="shared" si="116"/>
        <v>786</v>
      </c>
      <c r="B788" s="19" t="s">
        <v>3825</v>
      </c>
      <c r="C788" s="19" t="s">
        <v>3826</v>
      </c>
      <c r="D788" s="20" t="s">
        <v>644</v>
      </c>
      <c r="E788" s="19" t="s">
        <v>3827</v>
      </c>
      <c r="F788" s="19">
        <v>4999</v>
      </c>
      <c r="G788" s="19">
        <v>4999</v>
      </c>
      <c r="H788" s="19">
        <v>1599.68</v>
      </c>
      <c r="I788" s="19">
        <v>679.86</v>
      </c>
      <c r="J788" s="19">
        <v>0</v>
      </c>
      <c r="K788" s="19" t="s">
        <v>2193</v>
      </c>
      <c r="L788" s="19">
        <v>2279.54</v>
      </c>
      <c r="M788" s="19">
        <f t="shared" si="113"/>
        <v>2279.54</v>
      </c>
      <c r="N788" s="19">
        <v>2</v>
      </c>
    </row>
    <row r="789" customHeight="1" spans="1:14">
      <c r="A789" s="19">
        <f t="shared" si="116"/>
        <v>787</v>
      </c>
      <c r="B789" s="19" t="s">
        <v>3828</v>
      </c>
      <c r="C789" s="19" t="s">
        <v>3829</v>
      </c>
      <c r="D789" s="20" t="s">
        <v>644</v>
      </c>
      <c r="E789" s="19" t="s">
        <v>2704</v>
      </c>
      <c r="F789" s="19">
        <v>4999</v>
      </c>
      <c r="G789" s="19">
        <v>4999</v>
      </c>
      <c r="H789" s="19">
        <v>1599.68</v>
      </c>
      <c r="I789" s="19">
        <v>679.86</v>
      </c>
      <c r="J789" s="19">
        <v>0</v>
      </c>
      <c r="K789" s="19" t="s">
        <v>2193</v>
      </c>
      <c r="L789" s="19">
        <v>2279.54</v>
      </c>
      <c r="M789" s="19">
        <f t="shared" si="113"/>
        <v>2279.54</v>
      </c>
      <c r="N789" s="19">
        <v>2</v>
      </c>
    </row>
    <row r="790" customHeight="1" spans="1:14">
      <c r="A790" s="19">
        <f t="shared" si="116"/>
        <v>788</v>
      </c>
      <c r="B790" s="19" t="s">
        <v>3830</v>
      </c>
      <c r="C790" s="19" t="s">
        <v>3831</v>
      </c>
      <c r="D790" s="20" t="s">
        <v>644</v>
      </c>
      <c r="E790" s="19" t="s">
        <v>3832</v>
      </c>
      <c r="F790" s="19">
        <v>4999</v>
      </c>
      <c r="G790" s="19">
        <v>4999</v>
      </c>
      <c r="H790" s="19">
        <v>1599.68</v>
      </c>
      <c r="I790" s="19">
        <v>679.86</v>
      </c>
      <c r="J790" s="19">
        <v>0</v>
      </c>
      <c r="K790" s="19" t="s">
        <v>2193</v>
      </c>
      <c r="L790" s="19">
        <v>2279.54</v>
      </c>
      <c r="M790" s="19">
        <f t="shared" si="113"/>
        <v>2279.54</v>
      </c>
      <c r="N790" s="19">
        <v>2</v>
      </c>
    </row>
    <row r="791" customHeight="1" spans="1:14">
      <c r="A791" s="19">
        <f t="shared" si="116"/>
        <v>789</v>
      </c>
      <c r="B791" s="19" t="s">
        <v>3833</v>
      </c>
      <c r="C791" s="19" t="s">
        <v>3834</v>
      </c>
      <c r="D791" s="20" t="s">
        <v>644</v>
      </c>
      <c r="E791" s="19" t="s">
        <v>3835</v>
      </c>
      <c r="F791" s="19">
        <v>4999</v>
      </c>
      <c r="G791" s="19">
        <v>4999</v>
      </c>
      <c r="H791" s="19">
        <v>1599.68</v>
      </c>
      <c r="I791" s="19">
        <v>679.86</v>
      </c>
      <c r="J791" s="19">
        <v>0</v>
      </c>
      <c r="K791" s="19" t="s">
        <v>2193</v>
      </c>
      <c r="L791" s="19">
        <v>2279.54</v>
      </c>
      <c r="M791" s="19">
        <f t="shared" si="113"/>
        <v>2279.54</v>
      </c>
      <c r="N791" s="19">
        <v>2</v>
      </c>
    </row>
    <row r="792" customHeight="1" spans="1:14">
      <c r="A792" s="19">
        <f t="shared" si="116"/>
        <v>790</v>
      </c>
      <c r="B792" s="19" t="s">
        <v>3836</v>
      </c>
      <c r="C792" s="19" t="s">
        <v>3837</v>
      </c>
      <c r="D792" s="20" t="s">
        <v>644</v>
      </c>
      <c r="E792" s="19" t="s">
        <v>3838</v>
      </c>
      <c r="F792" s="19">
        <v>4999</v>
      </c>
      <c r="G792" s="19">
        <v>4999</v>
      </c>
      <c r="H792" s="19">
        <f t="shared" ref="H792:H794" si="117">F792*0.16*(MID(K792,12,2)-MID(K792,5,2)+1)</f>
        <v>2399.52</v>
      </c>
      <c r="I792" s="19">
        <v>1019.79</v>
      </c>
      <c r="J792" s="19">
        <v>0</v>
      </c>
      <c r="K792" s="19" t="s">
        <v>1744</v>
      </c>
      <c r="L792" s="19">
        <v>3419.31</v>
      </c>
      <c r="M792" s="19">
        <f t="shared" si="113"/>
        <v>3419.31</v>
      </c>
      <c r="N792" s="19">
        <v>1</v>
      </c>
    </row>
    <row r="793" customHeight="1" spans="1:14">
      <c r="A793" s="19">
        <f t="shared" si="116"/>
        <v>791</v>
      </c>
      <c r="B793" s="19" t="s">
        <v>3839</v>
      </c>
      <c r="C793" s="19" t="s">
        <v>3840</v>
      </c>
      <c r="D793" s="20" t="s">
        <v>644</v>
      </c>
      <c r="E793" s="19" t="s">
        <v>3711</v>
      </c>
      <c r="F793" s="19">
        <v>4999</v>
      </c>
      <c r="G793" s="19">
        <v>4999</v>
      </c>
      <c r="H793" s="19">
        <f t="shared" si="117"/>
        <v>2399.52</v>
      </c>
      <c r="I793" s="19">
        <v>1019.79</v>
      </c>
      <c r="J793" s="19">
        <v>0</v>
      </c>
      <c r="K793" s="19" t="s">
        <v>1744</v>
      </c>
      <c r="L793" s="19">
        <v>3419.31</v>
      </c>
      <c r="M793" s="19">
        <f t="shared" si="113"/>
        <v>3419.31</v>
      </c>
      <c r="N793" s="19">
        <v>1</v>
      </c>
    </row>
    <row r="794" customHeight="1" spans="1:14">
      <c r="A794" s="19">
        <f t="shared" ref="A794:A803" si="118">ROW()-2</f>
        <v>792</v>
      </c>
      <c r="B794" s="19" t="s">
        <v>3841</v>
      </c>
      <c r="C794" s="19" t="s">
        <v>3842</v>
      </c>
      <c r="D794" s="20" t="s">
        <v>644</v>
      </c>
      <c r="E794" s="19" t="s">
        <v>2494</v>
      </c>
      <c r="F794" s="19">
        <v>4999</v>
      </c>
      <c r="G794" s="19">
        <v>4999</v>
      </c>
      <c r="H794" s="19">
        <f t="shared" si="117"/>
        <v>2399.52</v>
      </c>
      <c r="I794" s="19">
        <v>1019.79</v>
      </c>
      <c r="J794" s="19">
        <v>0</v>
      </c>
      <c r="K794" s="19" t="s">
        <v>1744</v>
      </c>
      <c r="L794" s="19">
        <v>3419.31</v>
      </c>
      <c r="M794" s="19">
        <f t="shared" si="113"/>
        <v>3419.31</v>
      </c>
      <c r="N794" s="19">
        <v>1</v>
      </c>
    </row>
    <row r="795" customHeight="1" spans="1:14">
      <c r="A795" s="19">
        <f t="shared" si="118"/>
        <v>793</v>
      </c>
      <c r="B795" s="19" t="s">
        <v>3843</v>
      </c>
      <c r="C795" s="19" t="s">
        <v>3844</v>
      </c>
      <c r="D795" s="20" t="s">
        <v>648</v>
      </c>
      <c r="E795" s="19" t="s">
        <v>3845</v>
      </c>
      <c r="F795" s="19">
        <v>4999</v>
      </c>
      <c r="G795" s="19">
        <v>4999</v>
      </c>
      <c r="H795" s="19">
        <v>2399.52</v>
      </c>
      <c r="I795" s="19">
        <v>1019.79</v>
      </c>
      <c r="J795" s="19">
        <v>0</v>
      </c>
      <c r="K795" s="19" t="s">
        <v>1744</v>
      </c>
      <c r="L795" s="19">
        <v>3419.31</v>
      </c>
      <c r="M795" s="19">
        <f t="shared" si="113"/>
        <v>3419.31</v>
      </c>
      <c r="N795" s="19">
        <v>18</v>
      </c>
    </row>
    <row r="796" customHeight="1" spans="1:14">
      <c r="A796" s="19">
        <f t="shared" si="118"/>
        <v>794</v>
      </c>
      <c r="B796" s="19" t="s">
        <v>3846</v>
      </c>
      <c r="C796" s="19" t="s">
        <v>3847</v>
      </c>
      <c r="D796" s="20" t="s">
        <v>648</v>
      </c>
      <c r="E796" s="19" t="s">
        <v>3773</v>
      </c>
      <c r="F796" s="19">
        <v>4999</v>
      </c>
      <c r="G796" s="19">
        <v>4999</v>
      </c>
      <c r="H796" s="19">
        <v>2399.52</v>
      </c>
      <c r="I796" s="19">
        <v>1019.79</v>
      </c>
      <c r="J796" s="19">
        <v>0</v>
      </c>
      <c r="K796" s="19" t="s">
        <v>1744</v>
      </c>
      <c r="L796" s="19">
        <v>3419.31</v>
      </c>
      <c r="M796" s="19">
        <f t="shared" si="113"/>
        <v>3419.31</v>
      </c>
      <c r="N796" s="19">
        <v>16</v>
      </c>
    </row>
    <row r="797" customHeight="1" spans="1:14">
      <c r="A797" s="19">
        <f t="shared" si="118"/>
        <v>795</v>
      </c>
      <c r="B797" s="19" t="s">
        <v>3848</v>
      </c>
      <c r="C797" s="19" t="s">
        <v>3849</v>
      </c>
      <c r="D797" s="20" t="s">
        <v>648</v>
      </c>
      <c r="E797" s="19" t="s">
        <v>3850</v>
      </c>
      <c r="F797" s="19">
        <v>4999</v>
      </c>
      <c r="G797" s="19">
        <v>4999</v>
      </c>
      <c r="H797" s="19">
        <v>2399.52</v>
      </c>
      <c r="I797" s="19">
        <v>1019.79</v>
      </c>
      <c r="J797" s="19">
        <v>0</v>
      </c>
      <c r="K797" s="19" t="s">
        <v>1744</v>
      </c>
      <c r="L797" s="19">
        <v>3419.31</v>
      </c>
      <c r="M797" s="19">
        <f t="shared" si="113"/>
        <v>3419.31</v>
      </c>
      <c r="N797" s="19">
        <v>21</v>
      </c>
    </row>
    <row r="798" s="14" customFormat="1" customHeight="1" spans="1:14">
      <c r="A798" s="19">
        <f t="shared" si="118"/>
        <v>796</v>
      </c>
      <c r="B798" s="19" t="s">
        <v>3851</v>
      </c>
      <c r="C798" s="19" t="s">
        <v>3852</v>
      </c>
      <c r="D798" s="20" t="s">
        <v>648</v>
      </c>
      <c r="E798" s="19" t="s">
        <v>3853</v>
      </c>
      <c r="F798" s="19">
        <v>4999</v>
      </c>
      <c r="G798" s="19">
        <v>4999</v>
      </c>
      <c r="H798" s="19">
        <v>2399.52</v>
      </c>
      <c r="I798" s="19">
        <v>1019.79</v>
      </c>
      <c r="J798" s="19">
        <v>0</v>
      </c>
      <c r="K798" s="19" t="s">
        <v>1744</v>
      </c>
      <c r="L798" s="19">
        <v>3419.31</v>
      </c>
      <c r="M798" s="19">
        <f t="shared" si="113"/>
        <v>3419.31</v>
      </c>
      <c r="N798" s="19">
        <v>6</v>
      </c>
    </row>
    <row r="799" customHeight="1" spans="1:14">
      <c r="A799" s="19">
        <f t="shared" si="118"/>
        <v>797</v>
      </c>
      <c r="B799" s="19" t="s">
        <v>3854</v>
      </c>
      <c r="C799" s="19" t="s">
        <v>3855</v>
      </c>
      <c r="D799" s="20" t="s">
        <v>648</v>
      </c>
      <c r="E799" s="19" t="s">
        <v>3856</v>
      </c>
      <c r="F799" s="19">
        <v>4999</v>
      </c>
      <c r="G799" s="19">
        <v>4999</v>
      </c>
      <c r="H799" s="19">
        <v>2399.52</v>
      </c>
      <c r="I799" s="19">
        <v>1019.79</v>
      </c>
      <c r="J799" s="19">
        <v>0</v>
      </c>
      <c r="K799" s="19" t="s">
        <v>1744</v>
      </c>
      <c r="L799" s="19">
        <v>3419.31</v>
      </c>
      <c r="M799" s="19">
        <f t="shared" si="113"/>
        <v>3419.31</v>
      </c>
      <c r="N799" s="19">
        <v>6</v>
      </c>
    </row>
    <row r="800" customHeight="1" spans="1:14">
      <c r="A800" s="19">
        <f t="shared" si="118"/>
        <v>798</v>
      </c>
      <c r="B800" s="19" t="s">
        <v>3857</v>
      </c>
      <c r="C800" s="19" t="s">
        <v>3858</v>
      </c>
      <c r="D800" s="20" t="s">
        <v>648</v>
      </c>
      <c r="E800" s="19" t="s">
        <v>1795</v>
      </c>
      <c r="F800" s="19">
        <v>4999</v>
      </c>
      <c r="G800" s="19">
        <v>4999</v>
      </c>
      <c r="H800" s="19">
        <v>2399.52</v>
      </c>
      <c r="I800" s="19">
        <v>1019.79</v>
      </c>
      <c r="J800" s="19">
        <v>0</v>
      </c>
      <c r="K800" s="19" t="s">
        <v>1744</v>
      </c>
      <c r="L800" s="19">
        <v>3419.31</v>
      </c>
      <c r="M800" s="19">
        <f t="shared" si="113"/>
        <v>3419.31</v>
      </c>
      <c r="N800" s="19">
        <v>4</v>
      </c>
    </row>
    <row r="801" customHeight="1" spans="1:14">
      <c r="A801" s="19">
        <f t="shared" si="118"/>
        <v>799</v>
      </c>
      <c r="B801" s="19" t="s">
        <v>3859</v>
      </c>
      <c r="C801" s="19" t="s">
        <v>3860</v>
      </c>
      <c r="D801" s="20" t="s">
        <v>652</v>
      </c>
      <c r="E801" s="19" t="s">
        <v>1763</v>
      </c>
      <c r="F801" s="19">
        <v>4999</v>
      </c>
      <c r="G801" s="19">
        <v>4999</v>
      </c>
      <c r="H801" s="19">
        <f>F801*0.16*(MID(K801,12,2)-MID(K801,5,2)+1)</f>
        <v>2399.52</v>
      </c>
      <c r="I801" s="19">
        <v>1019.79</v>
      </c>
      <c r="J801" s="19">
        <v>0</v>
      </c>
      <c r="K801" s="19" t="s">
        <v>1744</v>
      </c>
      <c r="L801" s="19">
        <v>3419.31</v>
      </c>
      <c r="M801" s="19">
        <f t="shared" si="113"/>
        <v>3419.31</v>
      </c>
      <c r="N801" s="19">
        <v>1</v>
      </c>
    </row>
    <row r="802" customHeight="1" spans="1:14">
      <c r="A802" s="19">
        <f t="shared" si="118"/>
        <v>800</v>
      </c>
      <c r="B802" s="19" t="s">
        <v>3861</v>
      </c>
      <c r="C802" s="19" t="s">
        <v>3862</v>
      </c>
      <c r="D802" s="20" t="s">
        <v>656</v>
      </c>
      <c r="E802" s="19" t="s">
        <v>3863</v>
      </c>
      <c r="F802" s="19">
        <v>4999</v>
      </c>
      <c r="G802" s="19">
        <v>4999</v>
      </c>
      <c r="H802" s="19">
        <v>2399.52</v>
      </c>
      <c r="I802" s="19">
        <v>1019.79</v>
      </c>
      <c r="J802" s="19">
        <v>0</v>
      </c>
      <c r="K802" s="19" t="s">
        <v>1744</v>
      </c>
      <c r="L802" s="19">
        <v>3419.31</v>
      </c>
      <c r="M802" s="19">
        <f t="shared" si="113"/>
        <v>3419.31</v>
      </c>
      <c r="N802" s="19">
        <v>10</v>
      </c>
    </row>
    <row r="803" customHeight="1" spans="1:14">
      <c r="A803" s="19">
        <f t="shared" si="118"/>
        <v>801</v>
      </c>
      <c r="B803" s="19" t="s">
        <v>3864</v>
      </c>
      <c r="C803" s="19" t="s">
        <v>2108</v>
      </c>
      <c r="D803" s="20" t="s">
        <v>656</v>
      </c>
      <c r="E803" s="19" t="s">
        <v>3865</v>
      </c>
      <c r="F803" s="19">
        <v>4999</v>
      </c>
      <c r="G803" s="19">
        <v>4999</v>
      </c>
      <c r="H803" s="19">
        <v>1599.68</v>
      </c>
      <c r="I803" s="19">
        <v>679.86</v>
      </c>
      <c r="J803" s="19">
        <v>0</v>
      </c>
      <c r="K803" s="19" t="s">
        <v>2193</v>
      </c>
      <c r="L803" s="19">
        <v>2279.54</v>
      </c>
      <c r="M803" s="19">
        <f t="shared" si="113"/>
        <v>2279.54</v>
      </c>
      <c r="N803" s="19">
        <v>24</v>
      </c>
    </row>
    <row r="804" customHeight="1" spans="1:14">
      <c r="A804" s="19">
        <f t="shared" ref="A804:A813" si="119">ROW()-2</f>
        <v>802</v>
      </c>
      <c r="B804" s="19" t="s">
        <v>3866</v>
      </c>
      <c r="C804" s="19" t="s">
        <v>3590</v>
      </c>
      <c r="D804" s="20" t="s">
        <v>656</v>
      </c>
      <c r="E804" s="19" t="s">
        <v>3867</v>
      </c>
      <c r="F804" s="19">
        <v>4999</v>
      </c>
      <c r="G804" s="19">
        <v>4999</v>
      </c>
      <c r="H804" s="19">
        <v>2399.52</v>
      </c>
      <c r="I804" s="19">
        <v>1019.79</v>
      </c>
      <c r="J804" s="19">
        <v>0</v>
      </c>
      <c r="K804" s="19" t="s">
        <v>1744</v>
      </c>
      <c r="L804" s="19">
        <v>3419.31</v>
      </c>
      <c r="M804" s="19">
        <f t="shared" si="113"/>
        <v>3419.31</v>
      </c>
      <c r="N804" s="19">
        <v>10</v>
      </c>
    </row>
    <row r="805" customHeight="1" spans="1:14">
      <c r="A805" s="19">
        <f t="shared" si="119"/>
        <v>803</v>
      </c>
      <c r="B805" s="19" t="s">
        <v>3868</v>
      </c>
      <c r="C805" s="19" t="s">
        <v>3869</v>
      </c>
      <c r="D805" s="20" t="s">
        <v>656</v>
      </c>
      <c r="E805" s="19" t="s">
        <v>3870</v>
      </c>
      <c r="F805" s="19">
        <v>4999</v>
      </c>
      <c r="G805" s="19">
        <v>4999</v>
      </c>
      <c r="H805" s="19">
        <v>2399.52</v>
      </c>
      <c r="I805" s="19">
        <v>1019.79</v>
      </c>
      <c r="J805" s="19">
        <v>0</v>
      </c>
      <c r="K805" s="19" t="s">
        <v>1744</v>
      </c>
      <c r="L805" s="19">
        <v>3419.31</v>
      </c>
      <c r="M805" s="19">
        <f t="shared" si="113"/>
        <v>3419.31</v>
      </c>
      <c r="N805" s="19">
        <v>21</v>
      </c>
    </row>
    <row r="806" customHeight="1" spans="1:14">
      <c r="A806" s="19">
        <f t="shared" si="119"/>
        <v>804</v>
      </c>
      <c r="B806" s="19" t="s">
        <v>3871</v>
      </c>
      <c r="C806" s="19" t="s">
        <v>3872</v>
      </c>
      <c r="D806" s="20" t="s">
        <v>656</v>
      </c>
      <c r="E806" s="19" t="s">
        <v>1891</v>
      </c>
      <c r="F806" s="19">
        <v>4999</v>
      </c>
      <c r="G806" s="19">
        <v>4999</v>
      </c>
      <c r="H806" s="19">
        <v>2399.52</v>
      </c>
      <c r="I806" s="19">
        <v>1019.79</v>
      </c>
      <c r="J806" s="19">
        <v>0</v>
      </c>
      <c r="K806" s="19" t="s">
        <v>1744</v>
      </c>
      <c r="L806" s="19">
        <v>3419.31</v>
      </c>
      <c r="M806" s="19">
        <f t="shared" si="113"/>
        <v>3419.31</v>
      </c>
      <c r="N806" s="19">
        <v>14</v>
      </c>
    </row>
    <row r="807" s="13" customFormat="1" customHeight="1" spans="1:14">
      <c r="A807" s="19">
        <f t="shared" si="119"/>
        <v>805</v>
      </c>
      <c r="B807" s="19" t="s">
        <v>3873</v>
      </c>
      <c r="C807" s="19" t="s">
        <v>3874</v>
      </c>
      <c r="D807" s="20" t="s">
        <v>656</v>
      </c>
      <c r="E807" s="19" t="s">
        <v>3875</v>
      </c>
      <c r="F807" s="19">
        <v>4999</v>
      </c>
      <c r="G807" s="19">
        <v>4999</v>
      </c>
      <c r="H807" s="19">
        <v>2399.52</v>
      </c>
      <c r="I807" s="19">
        <v>1019.79</v>
      </c>
      <c r="J807" s="19">
        <v>0</v>
      </c>
      <c r="K807" s="19" t="s">
        <v>1744</v>
      </c>
      <c r="L807" s="19">
        <v>3419.31</v>
      </c>
      <c r="M807" s="19">
        <f t="shared" si="113"/>
        <v>3419.31</v>
      </c>
      <c r="N807" s="19">
        <v>14</v>
      </c>
    </row>
    <row r="808" customHeight="1" spans="1:14">
      <c r="A808" s="19">
        <f t="shared" si="119"/>
        <v>806</v>
      </c>
      <c r="B808" s="19" t="s">
        <v>3876</v>
      </c>
      <c r="C808" s="19" t="s">
        <v>3877</v>
      </c>
      <c r="D808" s="20" t="s">
        <v>656</v>
      </c>
      <c r="E808" s="19" t="s">
        <v>3878</v>
      </c>
      <c r="F808" s="19">
        <v>4999</v>
      </c>
      <c r="G808" s="19">
        <v>4999</v>
      </c>
      <c r="H808" s="19">
        <v>2399.52</v>
      </c>
      <c r="I808" s="19">
        <v>1019.79</v>
      </c>
      <c r="J808" s="19">
        <v>0</v>
      </c>
      <c r="K808" s="19" t="s">
        <v>1744</v>
      </c>
      <c r="L808" s="19">
        <v>3419.31</v>
      </c>
      <c r="M808" s="19">
        <f t="shared" si="113"/>
        <v>3419.31</v>
      </c>
      <c r="N808" s="19">
        <v>14</v>
      </c>
    </row>
    <row r="809" customHeight="1" spans="1:14">
      <c r="A809" s="19">
        <f t="shared" si="119"/>
        <v>807</v>
      </c>
      <c r="B809" s="19" t="s">
        <v>3879</v>
      </c>
      <c r="C809" s="19" t="s">
        <v>3880</v>
      </c>
      <c r="D809" s="20" t="s">
        <v>659</v>
      </c>
      <c r="E809" s="19" t="s">
        <v>3881</v>
      </c>
      <c r="F809" s="19">
        <v>4999</v>
      </c>
      <c r="G809" s="19">
        <v>4999</v>
      </c>
      <c r="H809" s="19">
        <f>F809*0.16*(MID(K809,12,2)-MID(K809,5,2)+1)</f>
        <v>2399.52</v>
      </c>
      <c r="I809" s="19">
        <v>1019.79</v>
      </c>
      <c r="J809" s="19">
        <v>0</v>
      </c>
      <c r="K809" s="19" t="s">
        <v>1744</v>
      </c>
      <c r="L809" s="19">
        <v>3419.31</v>
      </c>
      <c r="M809" s="19">
        <f t="shared" si="113"/>
        <v>3419.31</v>
      </c>
      <c r="N809" s="19">
        <v>24</v>
      </c>
    </row>
    <row r="810" customHeight="1" spans="1:14">
      <c r="A810" s="19">
        <f t="shared" si="119"/>
        <v>808</v>
      </c>
      <c r="B810" s="19" t="s">
        <v>3882</v>
      </c>
      <c r="C810" s="19" t="s">
        <v>3883</v>
      </c>
      <c r="D810" s="20" t="s">
        <v>659</v>
      </c>
      <c r="E810" s="19" t="s">
        <v>3884</v>
      </c>
      <c r="F810" s="19">
        <v>4999</v>
      </c>
      <c r="G810" s="19">
        <v>4999</v>
      </c>
      <c r="H810" s="19">
        <f>F810*0.16*(MID(K810,12,2)-MID(K810,5,2)+1)</f>
        <v>2399.52</v>
      </c>
      <c r="I810" s="19">
        <v>1019.79</v>
      </c>
      <c r="J810" s="19">
        <v>0</v>
      </c>
      <c r="K810" s="19" t="s">
        <v>1744</v>
      </c>
      <c r="L810" s="19">
        <v>3419.31</v>
      </c>
      <c r="M810" s="19">
        <f t="shared" si="113"/>
        <v>3419.31</v>
      </c>
      <c r="N810" s="19">
        <v>17</v>
      </c>
    </row>
    <row r="811" customHeight="1" spans="1:14">
      <c r="A811" s="19">
        <f t="shared" si="119"/>
        <v>809</v>
      </c>
      <c r="B811" s="19" t="s">
        <v>3885</v>
      </c>
      <c r="C811" s="19" t="s">
        <v>3886</v>
      </c>
      <c r="D811" s="20" t="s">
        <v>659</v>
      </c>
      <c r="E811" s="19" t="s">
        <v>1822</v>
      </c>
      <c r="F811" s="19">
        <v>4999</v>
      </c>
      <c r="G811" s="19">
        <v>4999</v>
      </c>
      <c r="H811" s="19">
        <v>2399.52</v>
      </c>
      <c r="I811" s="19">
        <v>1019.79</v>
      </c>
      <c r="J811" s="19">
        <v>0</v>
      </c>
      <c r="K811" s="19" t="s">
        <v>1744</v>
      </c>
      <c r="L811" s="19">
        <v>3419.31</v>
      </c>
      <c r="M811" s="19">
        <f t="shared" si="113"/>
        <v>3419.31</v>
      </c>
      <c r="N811" s="19">
        <v>11</v>
      </c>
    </row>
    <row r="812" customHeight="1" spans="1:14">
      <c r="A812" s="19">
        <f t="shared" si="119"/>
        <v>810</v>
      </c>
      <c r="B812" s="19" t="s">
        <v>3887</v>
      </c>
      <c r="C812" s="19" t="s">
        <v>3888</v>
      </c>
      <c r="D812" s="20" t="s">
        <v>663</v>
      </c>
      <c r="E812" s="19" t="s">
        <v>3889</v>
      </c>
      <c r="F812" s="19">
        <v>4999</v>
      </c>
      <c r="G812" s="19">
        <v>4999</v>
      </c>
      <c r="H812" s="19">
        <v>2399.52</v>
      </c>
      <c r="I812" s="19">
        <v>1019.79</v>
      </c>
      <c r="J812" s="19">
        <v>0</v>
      </c>
      <c r="K812" s="19" t="s">
        <v>1744</v>
      </c>
      <c r="L812" s="19">
        <v>3419.31</v>
      </c>
      <c r="M812" s="19">
        <f t="shared" si="113"/>
        <v>3419.31</v>
      </c>
      <c r="N812" s="19">
        <v>22</v>
      </c>
    </row>
    <row r="813" customHeight="1" spans="1:14">
      <c r="A813" s="19">
        <f t="shared" si="119"/>
        <v>811</v>
      </c>
      <c r="B813" s="19" t="s">
        <v>3890</v>
      </c>
      <c r="C813" s="19" t="s">
        <v>3097</v>
      </c>
      <c r="D813" s="20" t="s">
        <v>663</v>
      </c>
      <c r="E813" s="19" t="s">
        <v>3891</v>
      </c>
      <c r="F813" s="19">
        <v>4999</v>
      </c>
      <c r="G813" s="19">
        <v>4999</v>
      </c>
      <c r="H813" s="19">
        <v>1599.68</v>
      </c>
      <c r="I813" s="19">
        <v>679.86</v>
      </c>
      <c r="J813" s="19">
        <v>0</v>
      </c>
      <c r="K813" s="19" t="s">
        <v>2193</v>
      </c>
      <c r="L813" s="19">
        <v>2279.54</v>
      </c>
      <c r="M813" s="19">
        <f t="shared" si="113"/>
        <v>2279.54</v>
      </c>
      <c r="N813" s="19">
        <v>34</v>
      </c>
    </row>
    <row r="814" customHeight="1" spans="1:14">
      <c r="A814" s="19">
        <f t="shared" ref="A814:A823" si="120">ROW()-2</f>
        <v>812</v>
      </c>
      <c r="B814" s="19" t="s">
        <v>3892</v>
      </c>
      <c r="C814" s="19" t="s">
        <v>3893</v>
      </c>
      <c r="D814" s="20" t="s">
        <v>667</v>
      </c>
      <c r="E814" s="19" t="s">
        <v>1979</v>
      </c>
      <c r="F814" s="19">
        <v>4999</v>
      </c>
      <c r="G814" s="19">
        <v>4999</v>
      </c>
      <c r="H814" s="19">
        <f t="shared" ref="H814:H823" si="121">F814*0.16*(MID(K814,12,2)-MID(K814,5,2)+1)</f>
        <v>2399.52</v>
      </c>
      <c r="I814" s="19">
        <v>1019.79</v>
      </c>
      <c r="J814" s="19">
        <v>0</v>
      </c>
      <c r="K814" s="19" t="s">
        <v>1744</v>
      </c>
      <c r="L814" s="19">
        <v>3419.31</v>
      </c>
      <c r="M814" s="19">
        <f t="shared" si="113"/>
        <v>3419.31</v>
      </c>
      <c r="N814" s="19">
        <v>13</v>
      </c>
    </row>
    <row r="815" customHeight="1" spans="1:14">
      <c r="A815" s="19">
        <f t="shared" si="120"/>
        <v>813</v>
      </c>
      <c r="B815" s="19" t="s">
        <v>3894</v>
      </c>
      <c r="C815" s="19" t="s">
        <v>2297</v>
      </c>
      <c r="D815" s="20" t="s">
        <v>667</v>
      </c>
      <c r="E815" s="19" t="s">
        <v>3895</v>
      </c>
      <c r="F815" s="19">
        <v>4999</v>
      </c>
      <c r="G815" s="19">
        <v>4999</v>
      </c>
      <c r="H815" s="19">
        <f t="shared" si="121"/>
        <v>2399.52</v>
      </c>
      <c r="I815" s="19">
        <v>1019.79</v>
      </c>
      <c r="J815" s="19">
        <v>0</v>
      </c>
      <c r="K815" s="19" t="s">
        <v>1744</v>
      </c>
      <c r="L815" s="19">
        <v>3419.31</v>
      </c>
      <c r="M815" s="19">
        <f t="shared" si="113"/>
        <v>3419.31</v>
      </c>
      <c r="N815" s="19">
        <v>13</v>
      </c>
    </row>
    <row r="816" customHeight="1" spans="1:14">
      <c r="A816" s="19">
        <f t="shared" si="120"/>
        <v>814</v>
      </c>
      <c r="B816" s="19" t="s">
        <v>3896</v>
      </c>
      <c r="C816" s="19" t="s">
        <v>3897</v>
      </c>
      <c r="D816" s="20" t="s">
        <v>667</v>
      </c>
      <c r="E816" s="19" t="s">
        <v>3898</v>
      </c>
      <c r="F816" s="19">
        <v>6000</v>
      </c>
      <c r="G816" s="19">
        <v>6000</v>
      </c>
      <c r="H816" s="19">
        <v>2880</v>
      </c>
      <c r="I816" s="19">
        <v>1224</v>
      </c>
      <c r="J816" s="19">
        <v>0</v>
      </c>
      <c r="K816" s="19" t="s">
        <v>1744</v>
      </c>
      <c r="L816" s="19">
        <v>4104</v>
      </c>
      <c r="M816" s="19">
        <f t="shared" si="113"/>
        <v>4104</v>
      </c>
      <c r="N816" s="19">
        <v>13</v>
      </c>
    </row>
    <row r="817" customHeight="1" spans="1:14">
      <c r="A817" s="19">
        <f t="shared" si="120"/>
        <v>815</v>
      </c>
      <c r="B817" s="19" t="s">
        <v>3899</v>
      </c>
      <c r="C817" s="19" t="s">
        <v>3900</v>
      </c>
      <c r="D817" s="20" t="s">
        <v>671</v>
      </c>
      <c r="E817" s="19" t="s">
        <v>3901</v>
      </c>
      <c r="F817" s="19">
        <v>4999</v>
      </c>
      <c r="G817" s="19">
        <v>4999</v>
      </c>
      <c r="H817" s="19">
        <v>2399.52</v>
      </c>
      <c r="I817" s="19">
        <v>1019.79</v>
      </c>
      <c r="J817" s="19">
        <v>0</v>
      </c>
      <c r="K817" s="19" t="s">
        <v>1744</v>
      </c>
      <c r="L817" s="19">
        <v>3419.31</v>
      </c>
      <c r="M817" s="19">
        <f t="shared" si="113"/>
        <v>3419.31</v>
      </c>
      <c r="N817" s="19">
        <v>14</v>
      </c>
    </row>
    <row r="818" customHeight="1" spans="1:14">
      <c r="A818" s="19">
        <f t="shared" si="120"/>
        <v>816</v>
      </c>
      <c r="B818" s="19" t="s">
        <v>3902</v>
      </c>
      <c r="C818" s="19" t="s">
        <v>3903</v>
      </c>
      <c r="D818" s="20" t="s">
        <v>671</v>
      </c>
      <c r="E818" s="19" t="s">
        <v>3904</v>
      </c>
      <c r="F818" s="19">
        <v>4999</v>
      </c>
      <c r="G818" s="19">
        <v>4999</v>
      </c>
      <c r="H818" s="19">
        <f t="shared" si="121"/>
        <v>2399.52</v>
      </c>
      <c r="I818" s="19">
        <v>1019.79</v>
      </c>
      <c r="J818" s="19">
        <v>0</v>
      </c>
      <c r="K818" s="19" t="s">
        <v>1744</v>
      </c>
      <c r="L818" s="19">
        <v>3419.31</v>
      </c>
      <c r="M818" s="19">
        <f t="shared" si="113"/>
        <v>3419.31</v>
      </c>
      <c r="N818" s="19">
        <v>3</v>
      </c>
    </row>
    <row r="819" customHeight="1" spans="1:14">
      <c r="A819" s="19">
        <f t="shared" si="120"/>
        <v>817</v>
      </c>
      <c r="B819" s="19" t="s">
        <v>3905</v>
      </c>
      <c r="C819" s="19" t="s">
        <v>3906</v>
      </c>
      <c r="D819" s="20" t="s">
        <v>671</v>
      </c>
      <c r="E819" s="19" t="s">
        <v>3907</v>
      </c>
      <c r="F819" s="19">
        <v>4999</v>
      </c>
      <c r="G819" s="19">
        <v>4999</v>
      </c>
      <c r="H819" s="19">
        <f t="shared" si="121"/>
        <v>2399.52</v>
      </c>
      <c r="I819" s="19">
        <v>1019.79</v>
      </c>
      <c r="J819" s="19">
        <v>0</v>
      </c>
      <c r="K819" s="19" t="s">
        <v>1744</v>
      </c>
      <c r="L819" s="19">
        <v>3419.31</v>
      </c>
      <c r="M819" s="19">
        <f t="shared" si="113"/>
        <v>3419.31</v>
      </c>
      <c r="N819" s="19">
        <v>9</v>
      </c>
    </row>
    <row r="820" customHeight="1" spans="1:14">
      <c r="A820" s="19">
        <f t="shared" si="120"/>
        <v>818</v>
      </c>
      <c r="B820" s="19" t="s">
        <v>3908</v>
      </c>
      <c r="C820" s="19" t="s">
        <v>3909</v>
      </c>
      <c r="D820" s="20" t="s">
        <v>675</v>
      </c>
      <c r="E820" s="19" t="s">
        <v>3910</v>
      </c>
      <c r="F820" s="19">
        <v>4999</v>
      </c>
      <c r="G820" s="19">
        <v>4999</v>
      </c>
      <c r="H820" s="19">
        <f t="shared" si="121"/>
        <v>2399.52</v>
      </c>
      <c r="I820" s="19">
        <v>1019.79</v>
      </c>
      <c r="J820" s="19">
        <v>0</v>
      </c>
      <c r="K820" s="19" t="s">
        <v>1744</v>
      </c>
      <c r="L820" s="19">
        <v>3419.31</v>
      </c>
      <c r="M820" s="19">
        <f t="shared" si="113"/>
        <v>3419.31</v>
      </c>
      <c r="N820" s="19">
        <v>6</v>
      </c>
    </row>
    <row r="821" customHeight="1" spans="1:14">
      <c r="A821" s="19">
        <f t="shared" si="120"/>
        <v>819</v>
      </c>
      <c r="B821" s="19" t="s">
        <v>3911</v>
      </c>
      <c r="C821" s="19" t="s">
        <v>3912</v>
      </c>
      <c r="D821" s="20" t="s">
        <v>675</v>
      </c>
      <c r="E821" s="19" t="s">
        <v>2673</v>
      </c>
      <c r="F821" s="19">
        <v>4999</v>
      </c>
      <c r="G821" s="19">
        <v>4999</v>
      </c>
      <c r="H821" s="19">
        <f t="shared" si="121"/>
        <v>2399.52</v>
      </c>
      <c r="I821" s="19">
        <v>1019.79</v>
      </c>
      <c r="J821" s="19">
        <v>0</v>
      </c>
      <c r="K821" s="19" t="s">
        <v>1744</v>
      </c>
      <c r="L821" s="19">
        <v>3419.31</v>
      </c>
      <c r="M821" s="19">
        <f t="shared" si="113"/>
        <v>3419.31</v>
      </c>
      <c r="N821" s="19">
        <v>6</v>
      </c>
    </row>
    <row r="822" customHeight="1" spans="1:14">
      <c r="A822" s="19">
        <f t="shared" si="120"/>
        <v>820</v>
      </c>
      <c r="B822" s="19" t="s">
        <v>3913</v>
      </c>
      <c r="C822" s="19" t="s">
        <v>3914</v>
      </c>
      <c r="D822" s="20" t="s">
        <v>679</v>
      </c>
      <c r="E822" s="19" t="s">
        <v>3173</v>
      </c>
      <c r="F822" s="19">
        <v>4999</v>
      </c>
      <c r="G822" s="19">
        <v>4999</v>
      </c>
      <c r="H822" s="19">
        <f t="shared" si="121"/>
        <v>2399.52</v>
      </c>
      <c r="I822" s="19">
        <v>1019.79</v>
      </c>
      <c r="J822" s="19">
        <v>0</v>
      </c>
      <c r="K822" s="19" t="s">
        <v>1744</v>
      </c>
      <c r="L822" s="19">
        <v>3419.31</v>
      </c>
      <c r="M822" s="19">
        <f t="shared" si="113"/>
        <v>3419.31</v>
      </c>
      <c r="N822" s="19">
        <v>9</v>
      </c>
    </row>
    <row r="823" customHeight="1" spans="1:14">
      <c r="A823" s="19">
        <f t="shared" si="120"/>
        <v>821</v>
      </c>
      <c r="B823" s="19" t="s">
        <v>3915</v>
      </c>
      <c r="C823" s="19" t="s">
        <v>3916</v>
      </c>
      <c r="D823" s="20" t="s">
        <v>679</v>
      </c>
      <c r="E823" s="19" t="s">
        <v>3917</v>
      </c>
      <c r="F823" s="19">
        <v>4999</v>
      </c>
      <c r="G823" s="19">
        <v>4999</v>
      </c>
      <c r="H823" s="19">
        <f t="shared" si="121"/>
        <v>2399.52</v>
      </c>
      <c r="I823" s="19">
        <v>1019.79</v>
      </c>
      <c r="J823" s="19">
        <v>0</v>
      </c>
      <c r="K823" s="19" t="s">
        <v>1744</v>
      </c>
      <c r="L823" s="19">
        <v>3419.31</v>
      </c>
      <c r="M823" s="19">
        <f t="shared" si="113"/>
        <v>3419.31</v>
      </c>
      <c r="N823" s="19">
        <v>9</v>
      </c>
    </row>
    <row r="824" customHeight="1" spans="1:14">
      <c r="A824" s="19">
        <f t="shared" ref="A824:A833" si="122">ROW()-2</f>
        <v>822</v>
      </c>
      <c r="B824" s="19" t="s">
        <v>3918</v>
      </c>
      <c r="C824" s="19" t="s">
        <v>3919</v>
      </c>
      <c r="D824" s="20" t="s">
        <v>683</v>
      </c>
      <c r="E824" s="19" t="s">
        <v>3920</v>
      </c>
      <c r="F824" s="19">
        <v>4999</v>
      </c>
      <c r="G824" s="19">
        <v>4999</v>
      </c>
      <c r="H824" s="19">
        <f t="shared" ref="H824:H826" si="123">F824*0.16*(MID(K824,12,2)-MID(K824,5,2)+1)</f>
        <v>2399.52</v>
      </c>
      <c r="I824" s="19">
        <v>1019.79</v>
      </c>
      <c r="J824" s="19">
        <v>0</v>
      </c>
      <c r="K824" s="19" t="s">
        <v>1744</v>
      </c>
      <c r="L824" s="19">
        <v>3419.31</v>
      </c>
      <c r="M824" s="19">
        <f t="shared" si="113"/>
        <v>3419.31</v>
      </c>
      <c r="N824" s="19">
        <v>8</v>
      </c>
    </row>
    <row r="825" customHeight="1" spans="1:14">
      <c r="A825" s="19">
        <f t="shared" si="122"/>
        <v>823</v>
      </c>
      <c r="B825" s="19" t="s">
        <v>3921</v>
      </c>
      <c r="C825" s="19" t="s">
        <v>3922</v>
      </c>
      <c r="D825" s="20" t="s">
        <v>687</v>
      </c>
      <c r="E825" s="19" t="s">
        <v>3923</v>
      </c>
      <c r="F825" s="19">
        <v>4999</v>
      </c>
      <c r="G825" s="19">
        <v>4999</v>
      </c>
      <c r="H825" s="19">
        <f t="shared" si="123"/>
        <v>2399.52</v>
      </c>
      <c r="I825" s="19">
        <v>1019.79</v>
      </c>
      <c r="J825" s="19">
        <v>0</v>
      </c>
      <c r="K825" s="19" t="s">
        <v>1744</v>
      </c>
      <c r="L825" s="19">
        <v>3419.31</v>
      </c>
      <c r="M825" s="19">
        <f t="shared" si="113"/>
        <v>3419.31</v>
      </c>
      <c r="N825" s="19">
        <v>18</v>
      </c>
    </row>
    <row r="826" customHeight="1" spans="1:14">
      <c r="A826" s="19">
        <f t="shared" si="122"/>
        <v>824</v>
      </c>
      <c r="B826" s="19" t="s">
        <v>3924</v>
      </c>
      <c r="C826" s="19" t="s">
        <v>3925</v>
      </c>
      <c r="D826" s="20" t="s">
        <v>687</v>
      </c>
      <c r="E826" s="19" t="s">
        <v>3926</v>
      </c>
      <c r="F826" s="19">
        <v>5023</v>
      </c>
      <c r="G826" s="19">
        <v>5023</v>
      </c>
      <c r="H826" s="19">
        <f t="shared" si="123"/>
        <v>2411.04</v>
      </c>
      <c r="I826" s="19">
        <v>1026.54</v>
      </c>
      <c r="J826" s="19">
        <v>0</v>
      </c>
      <c r="K826" s="19" t="s">
        <v>1744</v>
      </c>
      <c r="L826" s="19">
        <v>3437.58</v>
      </c>
      <c r="M826" s="19">
        <f t="shared" si="113"/>
        <v>3437.58</v>
      </c>
      <c r="N826" s="19">
        <v>18</v>
      </c>
    </row>
    <row r="827" customHeight="1" spans="1:14">
      <c r="A827" s="19">
        <f t="shared" si="122"/>
        <v>825</v>
      </c>
      <c r="B827" s="19" t="s">
        <v>3927</v>
      </c>
      <c r="C827" s="19" t="s">
        <v>3928</v>
      </c>
      <c r="D827" s="20" t="s">
        <v>691</v>
      </c>
      <c r="E827" s="19" t="s">
        <v>3929</v>
      </c>
      <c r="F827" s="19">
        <v>4999</v>
      </c>
      <c r="G827" s="19">
        <v>4999</v>
      </c>
      <c r="H827" s="19">
        <v>2399.52</v>
      </c>
      <c r="I827" s="19">
        <v>1019.79</v>
      </c>
      <c r="J827" s="19">
        <v>0</v>
      </c>
      <c r="K827" s="19" t="s">
        <v>1744</v>
      </c>
      <c r="L827" s="19">
        <v>3419.31</v>
      </c>
      <c r="M827" s="19">
        <f t="shared" si="113"/>
        <v>3419.31</v>
      </c>
      <c r="N827" s="19">
        <v>18</v>
      </c>
    </row>
    <row r="828" customHeight="1" spans="1:14">
      <c r="A828" s="19">
        <f t="shared" si="122"/>
        <v>826</v>
      </c>
      <c r="B828" s="19" t="s">
        <v>3930</v>
      </c>
      <c r="C828" s="19" t="s">
        <v>3931</v>
      </c>
      <c r="D828" s="20" t="s">
        <v>695</v>
      </c>
      <c r="E828" s="19" t="s">
        <v>3932</v>
      </c>
      <c r="F828" s="19">
        <v>4999</v>
      </c>
      <c r="G828" s="19">
        <v>4999</v>
      </c>
      <c r="H828" s="19">
        <v>2399.52</v>
      </c>
      <c r="I828" s="19">
        <v>1019.79</v>
      </c>
      <c r="J828" s="19">
        <v>0</v>
      </c>
      <c r="K828" s="19" t="s">
        <v>1744</v>
      </c>
      <c r="L828" s="19">
        <v>3419.31</v>
      </c>
      <c r="M828" s="19">
        <f t="shared" si="113"/>
        <v>3419.31</v>
      </c>
      <c r="N828" s="19">
        <v>6</v>
      </c>
    </row>
    <row r="829" customHeight="1" spans="1:14">
      <c r="A829" s="19">
        <f t="shared" si="122"/>
        <v>827</v>
      </c>
      <c r="B829" s="19" t="s">
        <v>3933</v>
      </c>
      <c r="C829" s="19" t="s">
        <v>3934</v>
      </c>
      <c r="D829" s="20" t="s">
        <v>695</v>
      </c>
      <c r="E829" s="19" t="s">
        <v>3935</v>
      </c>
      <c r="F829" s="19">
        <v>4999</v>
      </c>
      <c r="G829" s="19">
        <v>4999</v>
      </c>
      <c r="H829" s="19">
        <v>2399.52</v>
      </c>
      <c r="I829" s="19">
        <v>1019.79</v>
      </c>
      <c r="J829" s="19">
        <v>0</v>
      </c>
      <c r="K829" s="19" t="s">
        <v>1744</v>
      </c>
      <c r="L829" s="19">
        <v>3419.31</v>
      </c>
      <c r="M829" s="19">
        <f t="shared" si="113"/>
        <v>3419.31</v>
      </c>
      <c r="N829" s="19">
        <v>6</v>
      </c>
    </row>
    <row r="830" customHeight="1" spans="1:14">
      <c r="A830" s="19">
        <f t="shared" si="122"/>
        <v>828</v>
      </c>
      <c r="B830" s="19" t="s">
        <v>3936</v>
      </c>
      <c r="C830" s="19" t="s">
        <v>3937</v>
      </c>
      <c r="D830" s="20" t="s">
        <v>695</v>
      </c>
      <c r="E830" s="19" t="s">
        <v>3938</v>
      </c>
      <c r="F830" s="19">
        <v>4999</v>
      </c>
      <c r="G830" s="19">
        <v>4999</v>
      </c>
      <c r="H830" s="19">
        <v>2399.52</v>
      </c>
      <c r="I830" s="19">
        <v>1019.79</v>
      </c>
      <c r="J830" s="19">
        <v>0</v>
      </c>
      <c r="K830" s="19" t="s">
        <v>1744</v>
      </c>
      <c r="L830" s="19">
        <v>3419.31</v>
      </c>
      <c r="M830" s="19">
        <f t="shared" si="113"/>
        <v>3419.31</v>
      </c>
      <c r="N830" s="19">
        <v>6</v>
      </c>
    </row>
    <row r="831" customHeight="1" spans="1:14">
      <c r="A831" s="19">
        <f t="shared" si="122"/>
        <v>829</v>
      </c>
      <c r="B831" s="19" t="s">
        <v>3939</v>
      </c>
      <c r="C831" s="19" t="s">
        <v>3940</v>
      </c>
      <c r="D831" s="20" t="s">
        <v>699</v>
      </c>
      <c r="E831" s="19" t="s">
        <v>3941</v>
      </c>
      <c r="F831" s="19">
        <v>4999</v>
      </c>
      <c r="G831" s="19">
        <v>4999</v>
      </c>
      <c r="H831" s="19">
        <v>2399.52</v>
      </c>
      <c r="I831" s="19">
        <v>1019.79</v>
      </c>
      <c r="J831" s="19">
        <v>0</v>
      </c>
      <c r="K831" s="19" t="s">
        <v>1744</v>
      </c>
      <c r="L831" s="19">
        <v>3419.31</v>
      </c>
      <c r="M831" s="19">
        <f t="shared" si="113"/>
        <v>3419.31</v>
      </c>
      <c r="N831" s="19">
        <v>6</v>
      </c>
    </row>
    <row r="832" customHeight="1" spans="1:14">
      <c r="A832" s="19">
        <f t="shared" si="122"/>
        <v>830</v>
      </c>
      <c r="B832" s="19" t="s">
        <v>3942</v>
      </c>
      <c r="C832" s="19" t="s">
        <v>3943</v>
      </c>
      <c r="D832" s="20" t="s">
        <v>699</v>
      </c>
      <c r="E832" s="19" t="s">
        <v>1954</v>
      </c>
      <c r="F832" s="19">
        <v>4999</v>
      </c>
      <c r="G832" s="19">
        <v>4999</v>
      </c>
      <c r="H832" s="19">
        <v>2399.52</v>
      </c>
      <c r="I832" s="19">
        <v>1019.79</v>
      </c>
      <c r="J832" s="19">
        <v>0</v>
      </c>
      <c r="K832" s="19" t="s">
        <v>1744</v>
      </c>
      <c r="L832" s="19">
        <v>3419.31</v>
      </c>
      <c r="M832" s="19">
        <f t="shared" si="113"/>
        <v>3419.31</v>
      </c>
      <c r="N832" s="19">
        <v>6</v>
      </c>
    </row>
    <row r="833" customHeight="1" spans="1:14">
      <c r="A833" s="19">
        <f t="shared" si="122"/>
        <v>831</v>
      </c>
      <c r="B833" s="19" t="s">
        <v>3944</v>
      </c>
      <c r="C833" s="19" t="s">
        <v>3945</v>
      </c>
      <c r="D833" s="20" t="s">
        <v>703</v>
      </c>
      <c r="E833" s="19" t="s">
        <v>3391</v>
      </c>
      <c r="F833" s="19">
        <v>4999</v>
      </c>
      <c r="G833" s="19">
        <v>4999</v>
      </c>
      <c r="H833" s="19">
        <v>2399.52</v>
      </c>
      <c r="I833" s="19">
        <v>1019.79</v>
      </c>
      <c r="J833" s="19">
        <v>0</v>
      </c>
      <c r="K833" s="19" t="s">
        <v>1744</v>
      </c>
      <c r="L833" s="19">
        <v>3419.31</v>
      </c>
      <c r="M833" s="19">
        <f t="shared" si="113"/>
        <v>3419.31</v>
      </c>
      <c r="N833" s="19">
        <v>13</v>
      </c>
    </row>
    <row r="834" customHeight="1" spans="1:14">
      <c r="A834" s="19">
        <f t="shared" ref="A834:A847" si="124">ROW()-2</f>
        <v>832</v>
      </c>
      <c r="B834" s="19" t="s">
        <v>3946</v>
      </c>
      <c r="C834" s="19" t="s">
        <v>3947</v>
      </c>
      <c r="D834" s="20" t="s">
        <v>703</v>
      </c>
      <c r="E834" s="19" t="s">
        <v>3082</v>
      </c>
      <c r="F834" s="19">
        <v>4999</v>
      </c>
      <c r="G834" s="19">
        <v>4999</v>
      </c>
      <c r="H834" s="19">
        <v>2399.52</v>
      </c>
      <c r="I834" s="19">
        <v>1019.79</v>
      </c>
      <c r="J834" s="19">
        <v>0</v>
      </c>
      <c r="K834" s="19" t="s">
        <v>1744</v>
      </c>
      <c r="L834" s="19">
        <v>3419.31</v>
      </c>
      <c r="M834" s="19">
        <f t="shared" si="113"/>
        <v>3419.31</v>
      </c>
      <c r="N834" s="19">
        <v>1</v>
      </c>
    </row>
    <row r="835" customHeight="1" spans="1:14">
      <c r="A835" s="19">
        <f t="shared" si="124"/>
        <v>833</v>
      </c>
      <c r="B835" s="19" t="s">
        <v>3948</v>
      </c>
      <c r="C835" s="19" t="s">
        <v>3949</v>
      </c>
      <c r="D835" s="20" t="s">
        <v>707</v>
      </c>
      <c r="E835" s="19" t="s">
        <v>3950</v>
      </c>
      <c r="F835" s="19">
        <v>4999</v>
      </c>
      <c r="G835" s="19">
        <v>4999</v>
      </c>
      <c r="H835" s="19">
        <v>2399.52</v>
      </c>
      <c r="I835" s="19">
        <v>1019.79</v>
      </c>
      <c r="J835" s="19">
        <v>0</v>
      </c>
      <c r="K835" s="19" t="s">
        <v>1744</v>
      </c>
      <c r="L835" s="19">
        <v>3419.31</v>
      </c>
      <c r="M835" s="19">
        <f t="shared" si="113"/>
        <v>3419.31</v>
      </c>
      <c r="N835" s="19">
        <v>25</v>
      </c>
    </row>
    <row r="836" customHeight="1" spans="1:14">
      <c r="A836" s="19">
        <f t="shared" si="124"/>
        <v>834</v>
      </c>
      <c r="B836" s="19" t="s">
        <v>3951</v>
      </c>
      <c r="C836" s="19" t="s">
        <v>3952</v>
      </c>
      <c r="D836" s="20" t="s">
        <v>707</v>
      </c>
      <c r="E836" s="19" t="s">
        <v>3953</v>
      </c>
      <c r="F836" s="19">
        <v>4999</v>
      </c>
      <c r="G836" s="19">
        <v>4999</v>
      </c>
      <c r="H836" s="19">
        <v>2399.52</v>
      </c>
      <c r="I836" s="19">
        <v>1019.79</v>
      </c>
      <c r="J836" s="19">
        <v>0</v>
      </c>
      <c r="K836" s="19" t="s">
        <v>1744</v>
      </c>
      <c r="L836" s="19">
        <v>3419.31</v>
      </c>
      <c r="M836" s="19">
        <f t="shared" ref="M836:M846" si="125">L836</f>
        <v>3419.31</v>
      </c>
      <c r="N836" s="19">
        <v>11</v>
      </c>
    </row>
    <row r="837" customHeight="1" spans="1:14">
      <c r="A837" s="19">
        <f t="shared" si="124"/>
        <v>835</v>
      </c>
      <c r="B837" s="19" t="s">
        <v>3954</v>
      </c>
      <c r="C837" s="19" t="s">
        <v>3955</v>
      </c>
      <c r="D837" s="20" t="s">
        <v>707</v>
      </c>
      <c r="E837" s="19" t="s">
        <v>3956</v>
      </c>
      <c r="F837" s="19">
        <v>4999</v>
      </c>
      <c r="G837" s="19">
        <v>4999</v>
      </c>
      <c r="H837" s="19">
        <v>2399.52</v>
      </c>
      <c r="I837" s="19">
        <v>1019.79</v>
      </c>
      <c r="J837" s="19">
        <v>0</v>
      </c>
      <c r="K837" s="19" t="s">
        <v>1744</v>
      </c>
      <c r="L837" s="19">
        <v>3419.31</v>
      </c>
      <c r="M837" s="19">
        <f t="shared" si="125"/>
        <v>3419.31</v>
      </c>
      <c r="N837" s="19">
        <v>6</v>
      </c>
    </row>
    <row r="838" customHeight="1" spans="1:14">
      <c r="A838" s="19">
        <f t="shared" si="124"/>
        <v>836</v>
      </c>
      <c r="B838" s="19" t="s">
        <v>3957</v>
      </c>
      <c r="C838" s="19" t="s">
        <v>3958</v>
      </c>
      <c r="D838" s="20" t="s">
        <v>710</v>
      </c>
      <c r="E838" s="19" t="s">
        <v>3959</v>
      </c>
      <c r="F838" s="19">
        <v>4999</v>
      </c>
      <c r="G838" s="19">
        <v>4999</v>
      </c>
      <c r="H838" s="19">
        <f t="shared" ref="H838:H844" si="126">F838*0.16*(MID(K838,12,2)-MID(K838,5,2)+1)</f>
        <v>2399.52</v>
      </c>
      <c r="I838" s="19">
        <v>1019.79</v>
      </c>
      <c r="J838" s="19">
        <v>0</v>
      </c>
      <c r="K838" s="19" t="s">
        <v>1744</v>
      </c>
      <c r="L838" s="19">
        <v>3419.31</v>
      </c>
      <c r="M838" s="19">
        <f t="shared" si="125"/>
        <v>3419.31</v>
      </c>
      <c r="N838" s="19">
        <v>16</v>
      </c>
    </row>
    <row r="839" customHeight="1" spans="1:14">
      <c r="A839" s="19">
        <f t="shared" si="124"/>
        <v>837</v>
      </c>
      <c r="B839" s="19" t="s">
        <v>3960</v>
      </c>
      <c r="C839" s="19" t="s">
        <v>3961</v>
      </c>
      <c r="D839" s="20" t="s">
        <v>710</v>
      </c>
      <c r="E839" s="19" t="s">
        <v>3066</v>
      </c>
      <c r="F839" s="19">
        <v>4999</v>
      </c>
      <c r="G839" s="19">
        <v>4999</v>
      </c>
      <c r="H839" s="19">
        <f t="shared" si="126"/>
        <v>2399.52</v>
      </c>
      <c r="I839" s="19">
        <v>1019.79</v>
      </c>
      <c r="J839" s="19">
        <v>0</v>
      </c>
      <c r="K839" s="19" t="s">
        <v>1744</v>
      </c>
      <c r="L839" s="19">
        <v>3419.31</v>
      </c>
      <c r="M839" s="19">
        <f t="shared" si="125"/>
        <v>3419.31</v>
      </c>
      <c r="N839" s="19">
        <v>30</v>
      </c>
    </row>
    <row r="840" customHeight="1" spans="1:14">
      <c r="A840" s="19">
        <f t="shared" si="124"/>
        <v>838</v>
      </c>
      <c r="B840" s="19" t="s">
        <v>3962</v>
      </c>
      <c r="C840" s="19" t="s">
        <v>3963</v>
      </c>
      <c r="D840" s="20" t="s">
        <v>714</v>
      </c>
      <c r="E840" s="19" t="s">
        <v>2584</v>
      </c>
      <c r="F840" s="19">
        <v>4999</v>
      </c>
      <c r="G840" s="19">
        <v>4999</v>
      </c>
      <c r="H840" s="19">
        <f t="shared" si="126"/>
        <v>2399.52</v>
      </c>
      <c r="I840" s="19">
        <v>1019.79</v>
      </c>
      <c r="J840" s="19">
        <v>0</v>
      </c>
      <c r="K840" s="19" t="s">
        <v>1744</v>
      </c>
      <c r="L840" s="19">
        <v>3419.31</v>
      </c>
      <c r="M840" s="19">
        <f t="shared" si="125"/>
        <v>3419.31</v>
      </c>
      <c r="N840" s="19">
        <v>16</v>
      </c>
    </row>
    <row r="841" customHeight="1" spans="1:14">
      <c r="A841" s="19">
        <f t="shared" si="124"/>
        <v>839</v>
      </c>
      <c r="B841" s="19" t="s">
        <v>3964</v>
      </c>
      <c r="C841" s="19" t="s">
        <v>3965</v>
      </c>
      <c r="D841" s="20" t="s">
        <v>714</v>
      </c>
      <c r="E841" s="19" t="s">
        <v>3966</v>
      </c>
      <c r="F841" s="19">
        <v>4999</v>
      </c>
      <c r="G841" s="19">
        <v>4999</v>
      </c>
      <c r="H841" s="19">
        <f t="shared" si="126"/>
        <v>1599.68</v>
      </c>
      <c r="I841" s="19">
        <v>679.86</v>
      </c>
      <c r="J841" s="19">
        <v>0</v>
      </c>
      <c r="K841" s="19" t="s">
        <v>2193</v>
      </c>
      <c r="L841" s="19">
        <v>2279.54</v>
      </c>
      <c r="M841" s="19">
        <f t="shared" si="125"/>
        <v>2279.54</v>
      </c>
      <c r="N841" s="19">
        <v>16</v>
      </c>
    </row>
    <row r="842" customHeight="1" spans="1:14">
      <c r="A842" s="19">
        <f t="shared" si="124"/>
        <v>840</v>
      </c>
      <c r="B842" s="19" t="s">
        <v>3967</v>
      </c>
      <c r="C842" s="19" t="s">
        <v>3968</v>
      </c>
      <c r="D842" s="20" t="s">
        <v>714</v>
      </c>
      <c r="E842" s="19" t="s">
        <v>3969</v>
      </c>
      <c r="F842" s="19">
        <v>4999</v>
      </c>
      <c r="G842" s="19">
        <v>4999</v>
      </c>
      <c r="H842" s="19">
        <f t="shared" si="126"/>
        <v>2399.52</v>
      </c>
      <c r="I842" s="19">
        <v>1019.79</v>
      </c>
      <c r="J842" s="19">
        <v>0</v>
      </c>
      <c r="K842" s="19" t="s">
        <v>1744</v>
      </c>
      <c r="L842" s="19">
        <v>3419.31</v>
      </c>
      <c r="M842" s="19">
        <f t="shared" si="125"/>
        <v>3419.31</v>
      </c>
      <c r="N842" s="19">
        <v>13</v>
      </c>
    </row>
    <row r="843" customHeight="1" spans="1:14">
      <c r="A843" s="19">
        <f t="shared" si="124"/>
        <v>841</v>
      </c>
      <c r="B843" s="19" t="s">
        <v>3970</v>
      </c>
      <c r="C843" s="19" t="s">
        <v>2961</v>
      </c>
      <c r="D843" s="20" t="s">
        <v>714</v>
      </c>
      <c r="E843" s="19" t="s">
        <v>3959</v>
      </c>
      <c r="F843" s="19">
        <v>4999</v>
      </c>
      <c r="G843" s="19">
        <v>4999</v>
      </c>
      <c r="H843" s="19">
        <f t="shared" si="126"/>
        <v>2399.52</v>
      </c>
      <c r="I843" s="19">
        <v>1019.79</v>
      </c>
      <c r="J843" s="19">
        <v>0</v>
      </c>
      <c r="K843" s="19" t="s">
        <v>1744</v>
      </c>
      <c r="L843" s="19">
        <v>3419.31</v>
      </c>
      <c r="M843" s="19">
        <f t="shared" si="125"/>
        <v>3419.31</v>
      </c>
      <c r="N843" s="19">
        <v>28</v>
      </c>
    </row>
    <row r="844" customHeight="1" spans="1:14">
      <c r="A844" s="19">
        <f t="shared" si="124"/>
        <v>842</v>
      </c>
      <c r="B844" s="19" t="s">
        <v>3971</v>
      </c>
      <c r="C844" s="19" t="s">
        <v>3972</v>
      </c>
      <c r="D844" s="20" t="s">
        <v>714</v>
      </c>
      <c r="E844" s="19" t="s">
        <v>3973</v>
      </c>
      <c r="F844" s="19">
        <v>4999</v>
      </c>
      <c r="G844" s="19">
        <v>4999</v>
      </c>
      <c r="H844" s="19">
        <f t="shared" si="126"/>
        <v>2399.52</v>
      </c>
      <c r="I844" s="19">
        <v>1019.79</v>
      </c>
      <c r="J844" s="19">
        <v>0</v>
      </c>
      <c r="K844" s="19" t="s">
        <v>1744</v>
      </c>
      <c r="L844" s="19">
        <v>3419.31</v>
      </c>
      <c r="M844" s="19">
        <f t="shared" si="125"/>
        <v>3419.31</v>
      </c>
      <c r="N844" s="19">
        <v>17</v>
      </c>
    </row>
    <row r="845" s="13" customFormat="1" customHeight="1" spans="1:14">
      <c r="A845" s="19">
        <f t="shared" si="124"/>
        <v>843</v>
      </c>
      <c r="B845" s="19" t="s">
        <v>3974</v>
      </c>
      <c r="C845" s="19" t="s">
        <v>3197</v>
      </c>
      <c r="D845" s="20" t="s">
        <v>718</v>
      </c>
      <c r="E845" s="19" t="s">
        <v>3975</v>
      </c>
      <c r="F845" s="19">
        <v>4999</v>
      </c>
      <c r="G845" s="19">
        <v>4999</v>
      </c>
      <c r="H845" s="19">
        <v>2399.52</v>
      </c>
      <c r="I845" s="19">
        <v>1019.79</v>
      </c>
      <c r="J845" s="19">
        <v>0</v>
      </c>
      <c r="K845" s="19" t="s">
        <v>1744</v>
      </c>
      <c r="L845" s="19">
        <v>3419.31</v>
      </c>
      <c r="M845" s="19">
        <f t="shared" si="125"/>
        <v>3419.31</v>
      </c>
      <c r="N845" s="19">
        <v>0</v>
      </c>
    </row>
    <row r="846" s="13" customFormat="1" customHeight="1" spans="1:14">
      <c r="A846" s="19">
        <f t="shared" si="124"/>
        <v>844</v>
      </c>
      <c r="B846" s="19" t="s">
        <v>3976</v>
      </c>
      <c r="C846" s="19" t="s">
        <v>3977</v>
      </c>
      <c r="D846" s="20" t="s">
        <v>722</v>
      </c>
      <c r="E846" s="19" t="s">
        <v>2676</v>
      </c>
      <c r="F846" s="19">
        <v>4999</v>
      </c>
      <c r="G846" s="19">
        <v>4999</v>
      </c>
      <c r="H846" s="19">
        <v>2399.52</v>
      </c>
      <c r="I846" s="19">
        <v>1019.79</v>
      </c>
      <c r="J846" s="19">
        <v>0</v>
      </c>
      <c r="K846" s="19" t="s">
        <v>1744</v>
      </c>
      <c r="L846" s="19">
        <v>3419.31</v>
      </c>
      <c r="M846" s="19">
        <f t="shared" si="125"/>
        <v>3419.31</v>
      </c>
      <c r="N846" s="19">
        <v>2</v>
      </c>
    </row>
    <row r="847" s="13" customFormat="1" customHeight="1" spans="1:14">
      <c r="A847" s="19">
        <f t="shared" si="124"/>
        <v>845</v>
      </c>
      <c r="B847" s="19" t="s">
        <v>3978</v>
      </c>
      <c r="C847" s="19" t="s">
        <v>2922</v>
      </c>
      <c r="D847" s="20" t="s">
        <v>722</v>
      </c>
      <c r="E847" s="19" t="s">
        <v>3979</v>
      </c>
      <c r="F847" s="19">
        <v>4999</v>
      </c>
      <c r="G847" s="19">
        <v>4999</v>
      </c>
      <c r="H847" s="19">
        <v>799.84</v>
      </c>
      <c r="I847" s="19">
        <v>339.93</v>
      </c>
      <c r="J847" s="19">
        <v>0</v>
      </c>
      <c r="K847" s="19" t="s">
        <v>1976</v>
      </c>
      <c r="L847" s="19">
        <v>1139.77</v>
      </c>
      <c r="M847" s="19">
        <v>1139.77</v>
      </c>
      <c r="N847" s="19">
        <v>0</v>
      </c>
    </row>
    <row r="848" s="13" customFormat="1" customHeight="1" spans="1:14">
      <c r="A848" s="19">
        <f t="shared" ref="A848:A854" si="127">ROW()-2</f>
        <v>846</v>
      </c>
      <c r="B848" s="19" t="s">
        <v>3980</v>
      </c>
      <c r="C848" s="19" t="s">
        <v>3981</v>
      </c>
      <c r="D848" s="20" t="s">
        <v>726</v>
      </c>
      <c r="E848" s="19" t="s">
        <v>3056</v>
      </c>
      <c r="F848" s="19">
        <v>4999</v>
      </c>
      <c r="G848" s="19">
        <v>4999</v>
      </c>
      <c r="H848" s="19">
        <f t="shared" ref="H848:H850" si="128">799.84</f>
        <v>799.84</v>
      </c>
      <c r="I848" s="19">
        <f t="shared" ref="I848:I850" si="129">339.93</f>
        <v>339.93</v>
      </c>
      <c r="J848" s="19">
        <v>0</v>
      </c>
      <c r="K848" s="19" t="s">
        <v>1744</v>
      </c>
      <c r="L848" s="19">
        <v>1139.77</v>
      </c>
      <c r="M848" s="19">
        <f t="shared" ref="M848:M900" si="130">L848</f>
        <v>1139.77</v>
      </c>
      <c r="N848" s="19">
        <v>11</v>
      </c>
    </row>
    <row r="849" s="13" customFormat="1" customHeight="1" spans="1:14">
      <c r="A849" s="19">
        <f t="shared" si="127"/>
        <v>847</v>
      </c>
      <c r="B849" s="19" t="s">
        <v>3982</v>
      </c>
      <c r="C849" s="19" t="s">
        <v>3983</v>
      </c>
      <c r="D849" s="20" t="s">
        <v>729</v>
      </c>
      <c r="E849" s="19" t="s">
        <v>3098</v>
      </c>
      <c r="F849" s="19">
        <v>4999</v>
      </c>
      <c r="G849" s="19">
        <v>4999</v>
      </c>
      <c r="H849" s="19">
        <f t="shared" si="128"/>
        <v>799.84</v>
      </c>
      <c r="I849" s="19">
        <f t="shared" si="129"/>
        <v>339.93</v>
      </c>
      <c r="J849" s="19">
        <v>0</v>
      </c>
      <c r="K849" s="19" t="s">
        <v>1744</v>
      </c>
      <c r="L849" s="19">
        <v>1139.77</v>
      </c>
      <c r="M849" s="19">
        <f t="shared" si="130"/>
        <v>1139.77</v>
      </c>
      <c r="N849" s="19">
        <v>14</v>
      </c>
    </row>
    <row r="850" s="13" customFormat="1" customHeight="1" spans="1:14">
      <c r="A850" s="19">
        <f t="shared" si="127"/>
        <v>848</v>
      </c>
      <c r="B850" s="19" t="s">
        <v>3984</v>
      </c>
      <c r="C850" s="19" t="s">
        <v>2619</v>
      </c>
      <c r="D850" s="20" t="s">
        <v>733</v>
      </c>
      <c r="E850" s="19" t="s">
        <v>3985</v>
      </c>
      <c r="F850" s="19">
        <v>4999</v>
      </c>
      <c r="G850" s="19">
        <v>4999</v>
      </c>
      <c r="H850" s="19">
        <f t="shared" si="128"/>
        <v>799.84</v>
      </c>
      <c r="I850" s="19">
        <f t="shared" si="129"/>
        <v>339.93</v>
      </c>
      <c r="J850" s="19">
        <v>0</v>
      </c>
      <c r="K850" s="19" t="s">
        <v>1744</v>
      </c>
      <c r="L850" s="19">
        <v>1139.77</v>
      </c>
      <c r="M850" s="19">
        <f t="shared" si="130"/>
        <v>1139.77</v>
      </c>
      <c r="N850" s="19">
        <v>35</v>
      </c>
    </row>
    <row r="851" s="13" customFormat="1" customHeight="1" spans="1:14">
      <c r="A851" s="19">
        <f t="shared" si="127"/>
        <v>849</v>
      </c>
      <c r="B851" s="19" t="s">
        <v>3986</v>
      </c>
      <c r="C851" s="19" t="s">
        <v>3987</v>
      </c>
      <c r="D851" s="20" t="s">
        <v>733</v>
      </c>
      <c r="E851" s="19" t="s">
        <v>2594</v>
      </c>
      <c r="F851" s="19">
        <v>4999</v>
      </c>
      <c r="G851" s="19">
        <v>4999</v>
      </c>
      <c r="H851" s="19">
        <v>799.84</v>
      </c>
      <c r="I851" s="19">
        <v>339.93</v>
      </c>
      <c r="J851" s="19">
        <v>0</v>
      </c>
      <c r="K851" s="19" t="s">
        <v>1744</v>
      </c>
      <c r="L851" s="19">
        <v>1139.77</v>
      </c>
      <c r="M851" s="19">
        <f t="shared" si="130"/>
        <v>1139.77</v>
      </c>
      <c r="N851" s="19">
        <v>7</v>
      </c>
    </row>
    <row r="852" s="13" customFormat="1" customHeight="1" spans="1:14">
      <c r="A852" s="19">
        <f t="shared" si="127"/>
        <v>850</v>
      </c>
      <c r="B852" s="19" t="s">
        <v>3986</v>
      </c>
      <c r="C852" s="19" t="s">
        <v>3987</v>
      </c>
      <c r="D852" s="20" t="s">
        <v>737</v>
      </c>
      <c r="E852" s="19" t="s">
        <v>2594</v>
      </c>
      <c r="F852" s="19">
        <v>4999</v>
      </c>
      <c r="G852" s="19">
        <v>4999</v>
      </c>
      <c r="H852" s="19">
        <f>799.84*2</f>
        <v>1599.68</v>
      </c>
      <c r="I852" s="19">
        <f>339.93*2</f>
        <v>679.86</v>
      </c>
      <c r="J852" s="19">
        <v>0</v>
      </c>
      <c r="K852" s="19" t="s">
        <v>1744</v>
      </c>
      <c r="L852" s="19">
        <v>2279.54</v>
      </c>
      <c r="M852" s="19">
        <f t="shared" si="130"/>
        <v>2279.54</v>
      </c>
      <c r="N852" s="19">
        <v>8</v>
      </c>
    </row>
    <row r="853" s="13" customFormat="1" customHeight="1" spans="1:14">
      <c r="A853" s="19">
        <f t="shared" si="127"/>
        <v>851</v>
      </c>
      <c r="B853" s="19" t="s">
        <v>3988</v>
      </c>
      <c r="C853" s="19" t="s">
        <v>3989</v>
      </c>
      <c r="D853" s="20" t="s">
        <v>740</v>
      </c>
      <c r="E853" s="19" t="s">
        <v>3990</v>
      </c>
      <c r="F853" s="19">
        <v>5000</v>
      </c>
      <c r="G853" s="19">
        <v>5000</v>
      </c>
      <c r="H853" s="19">
        <f t="shared" ref="H853:H856" si="131">F853*0.16*(MID(K853,12,2)-MID(K853,5,2)+1)</f>
        <v>2400</v>
      </c>
      <c r="I853" s="19">
        <f>G853*0.068*(MID(K853,12,2)-MID(K853,5,2)+1)</f>
        <v>1020</v>
      </c>
      <c r="J853" s="19">
        <v>0</v>
      </c>
      <c r="K853" s="19" t="s">
        <v>1744</v>
      </c>
      <c r="L853" s="19">
        <v>3420</v>
      </c>
      <c r="M853" s="19">
        <f t="shared" si="130"/>
        <v>3420</v>
      </c>
      <c r="N853" s="19">
        <v>22</v>
      </c>
    </row>
    <row r="854" s="13" customFormat="1" customHeight="1" spans="1:14">
      <c r="A854" s="19">
        <f t="shared" si="127"/>
        <v>852</v>
      </c>
      <c r="B854" s="19" t="s">
        <v>3991</v>
      </c>
      <c r="C854" s="19" t="s">
        <v>3992</v>
      </c>
      <c r="D854" s="20" t="s">
        <v>744</v>
      </c>
      <c r="E854" s="19" t="s">
        <v>2475</v>
      </c>
      <c r="F854" s="19">
        <v>4999</v>
      </c>
      <c r="G854" s="19">
        <v>4999</v>
      </c>
      <c r="H854" s="19">
        <v>2399.52</v>
      </c>
      <c r="I854" s="19">
        <v>1019.79</v>
      </c>
      <c r="J854" s="19">
        <v>0</v>
      </c>
      <c r="K854" s="19" t="s">
        <v>1744</v>
      </c>
      <c r="L854" s="19">
        <v>3419.31</v>
      </c>
      <c r="M854" s="19">
        <f t="shared" si="130"/>
        <v>3419.31</v>
      </c>
      <c r="N854" s="19">
        <v>26</v>
      </c>
    </row>
    <row r="855" s="13" customFormat="1" customHeight="1" spans="1:14">
      <c r="A855" s="19">
        <f t="shared" ref="A855:A864" si="132">ROW()-2</f>
        <v>853</v>
      </c>
      <c r="B855" s="19" t="s">
        <v>3993</v>
      </c>
      <c r="C855" s="19" t="s">
        <v>3035</v>
      </c>
      <c r="D855" s="20" t="s">
        <v>748</v>
      </c>
      <c r="E855" s="19" t="s">
        <v>3994</v>
      </c>
      <c r="F855" s="19">
        <v>4999</v>
      </c>
      <c r="G855" s="19">
        <v>4999</v>
      </c>
      <c r="H855" s="19">
        <f t="shared" si="131"/>
        <v>2399.52</v>
      </c>
      <c r="I855" s="19">
        <v>1019.79</v>
      </c>
      <c r="J855" s="19">
        <v>0</v>
      </c>
      <c r="K855" s="19" t="s">
        <v>1744</v>
      </c>
      <c r="L855" s="19">
        <v>3419.31</v>
      </c>
      <c r="M855" s="19">
        <f t="shared" si="130"/>
        <v>3419.31</v>
      </c>
      <c r="N855" s="19">
        <v>32</v>
      </c>
    </row>
    <row r="856" s="13" customFormat="1" customHeight="1" spans="1:14">
      <c r="A856" s="19">
        <f t="shared" si="132"/>
        <v>854</v>
      </c>
      <c r="B856" s="19" t="s">
        <v>3995</v>
      </c>
      <c r="C856" s="19" t="s">
        <v>3996</v>
      </c>
      <c r="D856" s="20" t="s">
        <v>748</v>
      </c>
      <c r="E856" s="19" t="s">
        <v>2072</v>
      </c>
      <c r="F856" s="19">
        <v>4999</v>
      </c>
      <c r="G856" s="19">
        <v>4999</v>
      </c>
      <c r="H856" s="19">
        <f t="shared" si="131"/>
        <v>2399.52</v>
      </c>
      <c r="I856" s="19">
        <v>1019.79</v>
      </c>
      <c r="J856" s="19">
        <v>0</v>
      </c>
      <c r="K856" s="19" t="s">
        <v>1744</v>
      </c>
      <c r="L856" s="19">
        <v>3419.31</v>
      </c>
      <c r="M856" s="19">
        <f t="shared" si="130"/>
        <v>3419.31</v>
      </c>
      <c r="N856" s="19">
        <v>19</v>
      </c>
    </row>
    <row r="857" s="13" customFormat="1" customHeight="1" spans="1:14">
      <c r="A857" s="19">
        <f t="shared" si="132"/>
        <v>855</v>
      </c>
      <c r="B857" s="19" t="s">
        <v>3997</v>
      </c>
      <c r="C857" s="19" t="s">
        <v>2563</v>
      </c>
      <c r="D857" s="20" t="s">
        <v>751</v>
      </c>
      <c r="E857" s="19" t="s">
        <v>3637</v>
      </c>
      <c r="F857" s="19">
        <v>4999</v>
      </c>
      <c r="G857" s="19">
        <v>4999</v>
      </c>
      <c r="H857" s="19">
        <v>2399.52</v>
      </c>
      <c r="I857" s="19">
        <v>1019.79</v>
      </c>
      <c r="J857" s="19">
        <v>0</v>
      </c>
      <c r="K857" s="19" t="s">
        <v>1744</v>
      </c>
      <c r="L857" s="19">
        <v>3419.31</v>
      </c>
      <c r="M857" s="19">
        <f t="shared" si="130"/>
        <v>3419.31</v>
      </c>
      <c r="N857" s="19">
        <v>9</v>
      </c>
    </row>
    <row r="858" s="13" customFormat="1" customHeight="1" spans="1:14">
      <c r="A858" s="19">
        <f t="shared" si="132"/>
        <v>856</v>
      </c>
      <c r="B858" s="19" t="s">
        <v>3998</v>
      </c>
      <c r="C858" s="19" t="s">
        <v>3233</v>
      </c>
      <c r="D858" s="20" t="s">
        <v>751</v>
      </c>
      <c r="E858" s="19" t="s">
        <v>2054</v>
      </c>
      <c r="F858" s="19">
        <v>4999</v>
      </c>
      <c r="G858" s="19">
        <v>4999</v>
      </c>
      <c r="H858" s="19">
        <v>2399.52</v>
      </c>
      <c r="I858" s="19">
        <v>1019.79</v>
      </c>
      <c r="J858" s="19">
        <v>0</v>
      </c>
      <c r="K858" s="19" t="s">
        <v>1744</v>
      </c>
      <c r="L858" s="19">
        <v>3419.31</v>
      </c>
      <c r="M858" s="19">
        <f t="shared" si="130"/>
        <v>3419.31</v>
      </c>
      <c r="N858" s="19">
        <v>9</v>
      </c>
    </row>
    <row r="859" s="13" customFormat="1" customHeight="1" spans="1:14">
      <c r="A859" s="19">
        <f t="shared" si="132"/>
        <v>857</v>
      </c>
      <c r="B859" s="19" t="s">
        <v>3999</v>
      </c>
      <c r="C859" s="19" t="s">
        <v>3224</v>
      </c>
      <c r="D859" s="20" t="s">
        <v>751</v>
      </c>
      <c r="E859" s="19" t="s">
        <v>3026</v>
      </c>
      <c r="F859" s="19">
        <v>4999</v>
      </c>
      <c r="G859" s="19">
        <v>4999</v>
      </c>
      <c r="H859" s="19">
        <v>2399.52</v>
      </c>
      <c r="I859" s="19">
        <v>1019.79</v>
      </c>
      <c r="J859" s="19">
        <v>0</v>
      </c>
      <c r="K859" s="19" t="s">
        <v>1744</v>
      </c>
      <c r="L859" s="19">
        <v>3419.31</v>
      </c>
      <c r="M859" s="19">
        <f t="shared" si="130"/>
        <v>3419.31</v>
      </c>
      <c r="N859" s="19">
        <v>9</v>
      </c>
    </row>
    <row r="860" s="13" customFormat="1" customHeight="1" spans="1:14">
      <c r="A860" s="19">
        <f t="shared" si="132"/>
        <v>858</v>
      </c>
      <c r="B860" s="19" t="s">
        <v>4000</v>
      </c>
      <c r="C860" s="19" t="s">
        <v>4001</v>
      </c>
      <c r="D860" s="20" t="s">
        <v>751</v>
      </c>
      <c r="E860" s="19" t="s">
        <v>2298</v>
      </c>
      <c r="F860" s="19">
        <v>4999</v>
      </c>
      <c r="G860" s="19">
        <v>4999</v>
      </c>
      <c r="H860" s="19">
        <v>2399.52</v>
      </c>
      <c r="I860" s="19">
        <v>1019.79</v>
      </c>
      <c r="J860" s="19">
        <v>0</v>
      </c>
      <c r="K860" s="19" t="s">
        <v>1744</v>
      </c>
      <c r="L860" s="19">
        <v>3419.31</v>
      </c>
      <c r="M860" s="19">
        <f t="shared" si="130"/>
        <v>3419.31</v>
      </c>
      <c r="N860" s="19">
        <v>9</v>
      </c>
    </row>
    <row r="861" s="13" customFormat="1" customHeight="1" spans="1:14">
      <c r="A861" s="19">
        <f t="shared" si="132"/>
        <v>859</v>
      </c>
      <c r="B861" s="19" t="s">
        <v>4002</v>
      </c>
      <c r="C861" s="19" t="s">
        <v>4003</v>
      </c>
      <c r="D861" s="20" t="s">
        <v>751</v>
      </c>
      <c r="E861" s="19" t="s">
        <v>2584</v>
      </c>
      <c r="F861" s="19">
        <v>4999</v>
      </c>
      <c r="G861" s="19">
        <v>4999</v>
      </c>
      <c r="H861" s="19">
        <v>2399.52</v>
      </c>
      <c r="I861" s="19">
        <v>1019.79</v>
      </c>
      <c r="J861" s="19">
        <v>0</v>
      </c>
      <c r="K861" s="19" t="s">
        <v>1744</v>
      </c>
      <c r="L861" s="19">
        <v>3419.31</v>
      </c>
      <c r="M861" s="19">
        <f t="shared" si="130"/>
        <v>3419.31</v>
      </c>
      <c r="N861" s="19">
        <v>9</v>
      </c>
    </row>
    <row r="862" s="13" customFormat="1" customHeight="1" spans="1:14">
      <c r="A862" s="19">
        <f t="shared" si="132"/>
        <v>860</v>
      </c>
      <c r="B862" s="19" t="s">
        <v>4004</v>
      </c>
      <c r="C862" s="19" t="s">
        <v>4005</v>
      </c>
      <c r="D862" s="20" t="s">
        <v>751</v>
      </c>
      <c r="E862" s="19" t="s">
        <v>4006</v>
      </c>
      <c r="F862" s="19">
        <v>4999</v>
      </c>
      <c r="G862" s="19">
        <v>4999</v>
      </c>
      <c r="H862" s="19">
        <v>2399.52</v>
      </c>
      <c r="I862" s="19">
        <v>1019.79</v>
      </c>
      <c r="J862" s="19">
        <v>0</v>
      </c>
      <c r="K862" s="19" t="s">
        <v>1744</v>
      </c>
      <c r="L862" s="19">
        <v>3419.31</v>
      </c>
      <c r="M862" s="19">
        <f t="shared" si="130"/>
        <v>3419.31</v>
      </c>
      <c r="N862" s="19">
        <v>8</v>
      </c>
    </row>
    <row r="863" s="13" customFormat="1" customHeight="1" spans="1:14">
      <c r="A863" s="19">
        <f t="shared" si="132"/>
        <v>861</v>
      </c>
      <c r="B863" s="19" t="s">
        <v>4007</v>
      </c>
      <c r="C863" s="19" t="s">
        <v>4008</v>
      </c>
      <c r="D863" s="20" t="s">
        <v>751</v>
      </c>
      <c r="E863" s="19" t="s">
        <v>4009</v>
      </c>
      <c r="F863" s="19">
        <v>4999</v>
      </c>
      <c r="G863" s="19">
        <v>4999</v>
      </c>
      <c r="H863" s="19">
        <v>2399.52</v>
      </c>
      <c r="I863" s="19">
        <v>1019.79</v>
      </c>
      <c r="J863" s="19">
        <v>0</v>
      </c>
      <c r="K863" s="19" t="s">
        <v>1744</v>
      </c>
      <c r="L863" s="19">
        <v>3419.31</v>
      </c>
      <c r="M863" s="19">
        <f t="shared" si="130"/>
        <v>3419.31</v>
      </c>
      <c r="N863" s="19">
        <v>1</v>
      </c>
    </row>
    <row r="864" s="13" customFormat="1" customHeight="1" spans="1:14">
      <c r="A864" s="19">
        <f t="shared" si="132"/>
        <v>862</v>
      </c>
      <c r="B864" s="19" t="s">
        <v>4010</v>
      </c>
      <c r="C864" s="19" t="s">
        <v>4011</v>
      </c>
      <c r="D864" s="20" t="s">
        <v>751</v>
      </c>
      <c r="E864" s="19" t="s">
        <v>4012</v>
      </c>
      <c r="F864" s="19">
        <v>4999</v>
      </c>
      <c r="G864" s="19">
        <v>4999</v>
      </c>
      <c r="H864" s="19">
        <v>2399.52</v>
      </c>
      <c r="I864" s="19">
        <v>1019.79</v>
      </c>
      <c r="J864" s="19">
        <v>0</v>
      </c>
      <c r="K864" s="19" t="s">
        <v>1744</v>
      </c>
      <c r="L864" s="19">
        <v>3419.31</v>
      </c>
      <c r="M864" s="19">
        <f t="shared" si="130"/>
        <v>3419.31</v>
      </c>
      <c r="N864" s="19">
        <v>1</v>
      </c>
    </row>
    <row r="865" s="13" customFormat="1" customHeight="1" spans="1:14">
      <c r="A865" s="19">
        <f t="shared" ref="A865:A874" si="133">ROW()-2</f>
        <v>863</v>
      </c>
      <c r="B865" s="19" t="s">
        <v>4013</v>
      </c>
      <c r="C865" s="19" t="s">
        <v>4014</v>
      </c>
      <c r="D865" s="20" t="s">
        <v>754</v>
      </c>
      <c r="E865" s="19" t="s">
        <v>4015</v>
      </c>
      <c r="F865" s="19">
        <v>4999</v>
      </c>
      <c r="G865" s="19">
        <v>4999</v>
      </c>
      <c r="H865" s="19">
        <v>2399.52</v>
      </c>
      <c r="I865" s="19">
        <v>1019.79</v>
      </c>
      <c r="J865" s="19">
        <v>0</v>
      </c>
      <c r="K865" s="19" t="s">
        <v>1744</v>
      </c>
      <c r="L865" s="19">
        <v>3419.31</v>
      </c>
      <c r="M865" s="19">
        <f t="shared" si="130"/>
        <v>3419.31</v>
      </c>
      <c r="N865" s="19">
        <v>23</v>
      </c>
    </row>
    <row r="866" s="13" customFormat="1" customHeight="1" spans="1:14">
      <c r="A866" s="19">
        <f t="shared" si="133"/>
        <v>864</v>
      </c>
      <c r="B866" s="19" t="s">
        <v>4016</v>
      </c>
      <c r="C866" s="19" t="s">
        <v>2509</v>
      </c>
      <c r="D866" s="20" t="s">
        <v>754</v>
      </c>
      <c r="E866" s="19" t="s">
        <v>4017</v>
      </c>
      <c r="F866" s="19">
        <v>4999</v>
      </c>
      <c r="G866" s="19">
        <v>4999</v>
      </c>
      <c r="H866" s="19">
        <v>2399.52</v>
      </c>
      <c r="I866" s="19">
        <v>1019.79</v>
      </c>
      <c r="J866" s="19">
        <v>0</v>
      </c>
      <c r="K866" s="19" t="s">
        <v>1744</v>
      </c>
      <c r="L866" s="19">
        <v>3419.31</v>
      </c>
      <c r="M866" s="19">
        <f t="shared" si="130"/>
        <v>3419.31</v>
      </c>
      <c r="N866" s="19">
        <v>12</v>
      </c>
    </row>
    <row r="867" s="13" customFormat="1" customHeight="1" spans="1:14">
      <c r="A867" s="19">
        <f t="shared" si="133"/>
        <v>865</v>
      </c>
      <c r="B867" s="19" t="s">
        <v>4018</v>
      </c>
      <c r="C867" s="19" t="s">
        <v>4019</v>
      </c>
      <c r="D867" s="20" t="s">
        <v>754</v>
      </c>
      <c r="E867" s="19" t="s">
        <v>4020</v>
      </c>
      <c r="F867" s="19">
        <v>4999</v>
      </c>
      <c r="G867" s="19">
        <v>4999</v>
      </c>
      <c r="H867" s="19">
        <v>2399.52</v>
      </c>
      <c r="I867" s="19">
        <v>1019.79</v>
      </c>
      <c r="J867" s="19">
        <v>0</v>
      </c>
      <c r="K867" s="19" t="s">
        <v>1744</v>
      </c>
      <c r="L867" s="19">
        <v>3419.31</v>
      </c>
      <c r="M867" s="19">
        <f t="shared" si="130"/>
        <v>3419.31</v>
      </c>
      <c r="N867" s="19">
        <v>11</v>
      </c>
    </row>
    <row r="868" s="13" customFormat="1" customHeight="1" spans="1:14">
      <c r="A868" s="19">
        <f t="shared" si="133"/>
        <v>866</v>
      </c>
      <c r="B868" s="19" t="s">
        <v>4021</v>
      </c>
      <c r="C868" s="19" t="s">
        <v>3197</v>
      </c>
      <c r="D868" s="20" t="s">
        <v>754</v>
      </c>
      <c r="E868" s="19" t="s">
        <v>4022</v>
      </c>
      <c r="F868" s="19">
        <v>4999</v>
      </c>
      <c r="G868" s="19">
        <v>4999</v>
      </c>
      <c r="H868" s="19">
        <v>2399.52</v>
      </c>
      <c r="I868" s="19">
        <v>1019.79</v>
      </c>
      <c r="J868" s="19">
        <v>0</v>
      </c>
      <c r="K868" s="19" t="s">
        <v>1744</v>
      </c>
      <c r="L868" s="19">
        <v>3419.31</v>
      </c>
      <c r="M868" s="19">
        <f t="shared" si="130"/>
        <v>3419.31</v>
      </c>
      <c r="N868" s="19">
        <v>5</v>
      </c>
    </row>
    <row r="869" s="13" customFormat="1" customHeight="1" spans="1:14">
      <c r="A869" s="19">
        <f t="shared" si="133"/>
        <v>867</v>
      </c>
      <c r="B869" s="19" t="s">
        <v>4023</v>
      </c>
      <c r="C869" s="19" t="s">
        <v>4024</v>
      </c>
      <c r="D869" s="20" t="s">
        <v>754</v>
      </c>
      <c r="E869" s="19" t="s">
        <v>4025</v>
      </c>
      <c r="F869" s="19">
        <v>4999</v>
      </c>
      <c r="G869" s="19">
        <v>4999</v>
      </c>
      <c r="H869" s="19">
        <v>2399.52</v>
      </c>
      <c r="I869" s="19">
        <v>1019.79</v>
      </c>
      <c r="J869" s="19">
        <v>0</v>
      </c>
      <c r="K869" s="19" t="s">
        <v>1744</v>
      </c>
      <c r="L869" s="19">
        <v>3419.31</v>
      </c>
      <c r="M869" s="19">
        <f t="shared" si="130"/>
        <v>3419.31</v>
      </c>
      <c r="N869" s="19">
        <v>4</v>
      </c>
    </row>
    <row r="870" s="13" customFormat="1" customHeight="1" spans="1:14">
      <c r="A870" s="19">
        <f t="shared" si="133"/>
        <v>868</v>
      </c>
      <c r="B870" s="19" t="s">
        <v>4026</v>
      </c>
      <c r="C870" s="19" t="s">
        <v>4027</v>
      </c>
      <c r="D870" s="20" t="s">
        <v>754</v>
      </c>
      <c r="E870" s="19" t="s">
        <v>2318</v>
      </c>
      <c r="F870" s="19">
        <v>4999</v>
      </c>
      <c r="G870" s="19">
        <v>4999</v>
      </c>
      <c r="H870" s="19">
        <v>799.84</v>
      </c>
      <c r="I870" s="19">
        <v>339.93</v>
      </c>
      <c r="J870" s="19">
        <v>0</v>
      </c>
      <c r="K870" s="19" t="s">
        <v>1744</v>
      </c>
      <c r="L870" s="19">
        <v>1139.77</v>
      </c>
      <c r="M870" s="19">
        <f t="shared" si="130"/>
        <v>1139.77</v>
      </c>
      <c r="N870" s="19">
        <v>14</v>
      </c>
    </row>
    <row r="871" s="13" customFormat="1" customHeight="1" spans="1:14">
      <c r="A871" s="19">
        <f t="shared" si="133"/>
        <v>869</v>
      </c>
      <c r="B871" s="19" t="s">
        <v>4028</v>
      </c>
      <c r="C871" s="19" t="s">
        <v>4029</v>
      </c>
      <c r="D871" s="20" t="s">
        <v>758</v>
      </c>
      <c r="E871" s="19" t="s">
        <v>4030</v>
      </c>
      <c r="F871" s="19">
        <v>5000</v>
      </c>
      <c r="G871" s="19">
        <v>5000</v>
      </c>
      <c r="H871" s="19">
        <f>G871*0.16*(MID(K871,12,2)-MID(K871,5,2)+1)</f>
        <v>2400</v>
      </c>
      <c r="I871" s="19">
        <f>G871*0.068*(MID(K871,12,2)-MID(K871,5,2)+1)</f>
        <v>1020</v>
      </c>
      <c r="J871" s="19">
        <v>0</v>
      </c>
      <c r="K871" s="19" t="s">
        <v>1744</v>
      </c>
      <c r="L871" s="19">
        <v>3420</v>
      </c>
      <c r="M871" s="19">
        <f t="shared" si="130"/>
        <v>3420</v>
      </c>
      <c r="N871" s="19">
        <v>8</v>
      </c>
    </row>
    <row r="872" s="13" customFormat="1" customHeight="1" spans="1:14">
      <c r="A872" s="19">
        <f t="shared" si="133"/>
        <v>870</v>
      </c>
      <c r="B872" s="19" t="s">
        <v>4031</v>
      </c>
      <c r="C872" s="19" t="s">
        <v>4032</v>
      </c>
      <c r="D872" s="20" t="s">
        <v>762</v>
      </c>
      <c r="E872" s="19" t="s">
        <v>4033</v>
      </c>
      <c r="F872" s="19">
        <v>4999</v>
      </c>
      <c r="G872" s="19">
        <v>4999</v>
      </c>
      <c r="H872" s="19">
        <v>2399.52</v>
      </c>
      <c r="I872" s="19">
        <v>1019.79</v>
      </c>
      <c r="J872" s="19">
        <v>0</v>
      </c>
      <c r="K872" s="19" t="s">
        <v>1744</v>
      </c>
      <c r="L872" s="19">
        <v>3419.31</v>
      </c>
      <c r="M872" s="19">
        <f t="shared" si="130"/>
        <v>3419.31</v>
      </c>
      <c r="N872" s="19">
        <v>24</v>
      </c>
    </row>
    <row r="873" s="13" customFormat="1" customHeight="1" spans="1:14">
      <c r="A873" s="19">
        <f t="shared" si="133"/>
        <v>871</v>
      </c>
      <c r="B873" s="19" t="s">
        <v>4034</v>
      </c>
      <c r="C873" s="19" t="s">
        <v>4035</v>
      </c>
      <c r="D873" s="20" t="s">
        <v>762</v>
      </c>
      <c r="E873" s="19" t="s">
        <v>2312</v>
      </c>
      <c r="F873" s="19">
        <v>4999</v>
      </c>
      <c r="G873" s="19">
        <v>4999</v>
      </c>
      <c r="H873" s="19">
        <v>2399.52</v>
      </c>
      <c r="I873" s="19">
        <v>1019.79</v>
      </c>
      <c r="J873" s="19">
        <v>0</v>
      </c>
      <c r="K873" s="19" t="s">
        <v>1744</v>
      </c>
      <c r="L873" s="19">
        <v>3419.31</v>
      </c>
      <c r="M873" s="19">
        <f t="shared" si="130"/>
        <v>3419.31</v>
      </c>
      <c r="N873" s="19">
        <v>13</v>
      </c>
    </row>
    <row r="874" s="13" customFormat="1" customHeight="1" spans="1:14">
      <c r="A874" s="19">
        <f t="shared" si="133"/>
        <v>872</v>
      </c>
      <c r="B874" s="19" t="s">
        <v>4036</v>
      </c>
      <c r="C874" s="19" t="s">
        <v>2320</v>
      </c>
      <c r="D874" s="20" t="s">
        <v>766</v>
      </c>
      <c r="E874" s="19" t="s">
        <v>4037</v>
      </c>
      <c r="F874" s="19">
        <v>4999</v>
      </c>
      <c r="G874" s="19">
        <v>4999</v>
      </c>
      <c r="H874" s="19">
        <v>2399.52</v>
      </c>
      <c r="I874" s="19">
        <v>1019.79</v>
      </c>
      <c r="J874" s="19">
        <v>0</v>
      </c>
      <c r="K874" s="19" t="s">
        <v>1744</v>
      </c>
      <c r="L874" s="19">
        <v>3419.31</v>
      </c>
      <c r="M874" s="19">
        <f t="shared" si="130"/>
        <v>3419.31</v>
      </c>
      <c r="N874" s="19">
        <v>10</v>
      </c>
    </row>
    <row r="875" s="13" customFormat="1" customHeight="1" spans="1:14">
      <c r="A875" s="19">
        <f t="shared" ref="A875:A884" si="134">ROW()-2</f>
        <v>873</v>
      </c>
      <c r="B875" s="19" t="s">
        <v>4038</v>
      </c>
      <c r="C875" s="19" t="s">
        <v>4039</v>
      </c>
      <c r="D875" s="20" t="s">
        <v>766</v>
      </c>
      <c r="E875" s="19" t="s">
        <v>2026</v>
      </c>
      <c r="F875" s="19">
        <v>4999</v>
      </c>
      <c r="G875" s="19">
        <v>4999</v>
      </c>
      <c r="H875" s="19">
        <v>2399.52</v>
      </c>
      <c r="I875" s="19">
        <v>1019.79</v>
      </c>
      <c r="J875" s="19">
        <v>0</v>
      </c>
      <c r="K875" s="19" t="s">
        <v>1744</v>
      </c>
      <c r="L875" s="19">
        <v>3419.31</v>
      </c>
      <c r="M875" s="19">
        <f t="shared" si="130"/>
        <v>3419.31</v>
      </c>
      <c r="N875" s="19">
        <v>10</v>
      </c>
    </row>
    <row r="876" s="13" customFormat="1" customHeight="1" spans="1:14">
      <c r="A876" s="19">
        <f t="shared" si="134"/>
        <v>874</v>
      </c>
      <c r="B876" s="19" t="s">
        <v>4040</v>
      </c>
      <c r="C876" s="19" t="s">
        <v>4041</v>
      </c>
      <c r="D876" s="20" t="s">
        <v>766</v>
      </c>
      <c r="E876" s="19" t="s">
        <v>2754</v>
      </c>
      <c r="F876" s="19">
        <v>4999</v>
      </c>
      <c r="G876" s="19">
        <v>4999</v>
      </c>
      <c r="H876" s="19">
        <v>2399.52</v>
      </c>
      <c r="I876" s="19">
        <v>1019.79</v>
      </c>
      <c r="J876" s="19">
        <v>0</v>
      </c>
      <c r="K876" s="19" t="s">
        <v>1744</v>
      </c>
      <c r="L876" s="19">
        <v>3419.31</v>
      </c>
      <c r="M876" s="19">
        <f t="shared" si="130"/>
        <v>3419.31</v>
      </c>
      <c r="N876" s="19">
        <v>11</v>
      </c>
    </row>
    <row r="877" s="13" customFormat="1" customHeight="1" spans="1:14">
      <c r="A877" s="19">
        <f t="shared" si="134"/>
        <v>875</v>
      </c>
      <c r="B877" s="19" t="s">
        <v>4042</v>
      </c>
      <c r="C877" s="19" t="s">
        <v>4043</v>
      </c>
      <c r="D877" s="20" t="s">
        <v>766</v>
      </c>
      <c r="E877" s="19" t="s">
        <v>1906</v>
      </c>
      <c r="F877" s="19">
        <v>4999</v>
      </c>
      <c r="G877" s="19">
        <v>4999</v>
      </c>
      <c r="H877" s="19">
        <v>2399.52</v>
      </c>
      <c r="I877" s="19">
        <v>1019.79</v>
      </c>
      <c r="J877" s="19">
        <v>0</v>
      </c>
      <c r="K877" s="19" t="s">
        <v>1744</v>
      </c>
      <c r="L877" s="19">
        <v>3419.31</v>
      </c>
      <c r="M877" s="19">
        <f t="shared" si="130"/>
        <v>3419.31</v>
      </c>
      <c r="N877" s="19">
        <v>5</v>
      </c>
    </row>
    <row r="878" s="13" customFormat="1" customHeight="1" spans="1:14">
      <c r="A878" s="19">
        <f t="shared" si="134"/>
        <v>876</v>
      </c>
      <c r="B878" s="19" t="s">
        <v>4044</v>
      </c>
      <c r="C878" s="19" t="s">
        <v>3992</v>
      </c>
      <c r="D878" s="20" t="s">
        <v>766</v>
      </c>
      <c r="E878" s="19" t="s">
        <v>4045</v>
      </c>
      <c r="F878" s="19">
        <v>4999</v>
      </c>
      <c r="G878" s="19">
        <v>4999</v>
      </c>
      <c r="H878" s="19">
        <v>2399.52</v>
      </c>
      <c r="I878" s="19">
        <v>1019.79</v>
      </c>
      <c r="J878" s="19">
        <v>0</v>
      </c>
      <c r="K878" s="19" t="s">
        <v>1744</v>
      </c>
      <c r="L878" s="19">
        <v>3419.31</v>
      </c>
      <c r="M878" s="19">
        <f t="shared" si="130"/>
        <v>3419.31</v>
      </c>
      <c r="N878" s="19">
        <v>9</v>
      </c>
    </row>
    <row r="879" s="13" customFormat="1" customHeight="1" spans="1:14">
      <c r="A879" s="19">
        <f t="shared" si="134"/>
        <v>877</v>
      </c>
      <c r="B879" s="19" t="s">
        <v>4046</v>
      </c>
      <c r="C879" s="19" t="s">
        <v>4047</v>
      </c>
      <c r="D879" s="20" t="s">
        <v>766</v>
      </c>
      <c r="E879" s="19" t="s">
        <v>4020</v>
      </c>
      <c r="F879" s="19">
        <v>4999</v>
      </c>
      <c r="G879" s="19">
        <v>4999</v>
      </c>
      <c r="H879" s="19">
        <v>2399.52</v>
      </c>
      <c r="I879" s="19">
        <v>1019.79</v>
      </c>
      <c r="J879" s="19">
        <v>0</v>
      </c>
      <c r="K879" s="19" t="s">
        <v>1744</v>
      </c>
      <c r="L879" s="19">
        <v>3419.31</v>
      </c>
      <c r="M879" s="19">
        <f t="shared" si="130"/>
        <v>3419.31</v>
      </c>
      <c r="N879" s="19">
        <v>14</v>
      </c>
    </row>
    <row r="880" s="13" customFormat="1" customHeight="1" spans="1:14">
      <c r="A880" s="19">
        <f t="shared" si="134"/>
        <v>878</v>
      </c>
      <c r="B880" s="19" t="s">
        <v>4048</v>
      </c>
      <c r="C880" s="19" t="s">
        <v>4049</v>
      </c>
      <c r="D880" s="20" t="s">
        <v>766</v>
      </c>
      <c r="E880" s="19" t="s">
        <v>4050</v>
      </c>
      <c r="F880" s="19">
        <v>4999</v>
      </c>
      <c r="G880" s="19">
        <v>4999</v>
      </c>
      <c r="H880" s="19">
        <v>2399.52</v>
      </c>
      <c r="I880" s="19">
        <v>1019.79</v>
      </c>
      <c r="J880" s="19">
        <v>0</v>
      </c>
      <c r="K880" s="19" t="s">
        <v>1744</v>
      </c>
      <c r="L880" s="19">
        <v>3419.31</v>
      </c>
      <c r="M880" s="19">
        <f t="shared" si="130"/>
        <v>3419.31</v>
      </c>
      <c r="N880" s="19">
        <v>9</v>
      </c>
    </row>
    <row r="881" s="13" customFormat="1" customHeight="1" spans="1:14">
      <c r="A881" s="19">
        <f t="shared" si="134"/>
        <v>879</v>
      </c>
      <c r="B881" s="19" t="s">
        <v>4051</v>
      </c>
      <c r="C881" s="19" t="s">
        <v>4052</v>
      </c>
      <c r="D881" s="20" t="s">
        <v>766</v>
      </c>
      <c r="E881" s="19" t="s">
        <v>2315</v>
      </c>
      <c r="F881" s="19">
        <v>4999</v>
      </c>
      <c r="G881" s="19">
        <v>4999</v>
      </c>
      <c r="H881" s="19">
        <v>2399.52</v>
      </c>
      <c r="I881" s="19">
        <v>1019.79</v>
      </c>
      <c r="J881" s="19">
        <v>0</v>
      </c>
      <c r="K881" s="19" t="s">
        <v>1744</v>
      </c>
      <c r="L881" s="19">
        <v>3419.31</v>
      </c>
      <c r="M881" s="19">
        <f t="shared" si="130"/>
        <v>3419.31</v>
      </c>
      <c r="N881" s="19">
        <v>19</v>
      </c>
    </row>
    <row r="882" s="13" customFormat="1" customHeight="1" spans="1:14">
      <c r="A882" s="19">
        <f t="shared" si="134"/>
        <v>880</v>
      </c>
      <c r="B882" s="19" t="s">
        <v>4053</v>
      </c>
      <c r="C882" s="19" t="s">
        <v>4054</v>
      </c>
      <c r="D882" s="20" t="s">
        <v>766</v>
      </c>
      <c r="E882" s="19" t="s">
        <v>3515</v>
      </c>
      <c r="F882" s="19">
        <v>4999</v>
      </c>
      <c r="G882" s="19">
        <v>4999</v>
      </c>
      <c r="H882" s="19">
        <v>2399.52</v>
      </c>
      <c r="I882" s="19">
        <v>1019.79</v>
      </c>
      <c r="J882" s="19">
        <v>0</v>
      </c>
      <c r="K882" s="19" t="s">
        <v>1744</v>
      </c>
      <c r="L882" s="19">
        <v>3419.31</v>
      </c>
      <c r="M882" s="19">
        <f t="shared" si="130"/>
        <v>3419.31</v>
      </c>
      <c r="N882" s="19">
        <v>10</v>
      </c>
    </row>
    <row r="883" s="13" customFormat="1" customHeight="1" spans="1:14">
      <c r="A883" s="19">
        <f t="shared" si="134"/>
        <v>881</v>
      </c>
      <c r="B883" s="19" t="s">
        <v>4055</v>
      </c>
      <c r="C883" s="19" t="s">
        <v>4056</v>
      </c>
      <c r="D883" s="20" t="s">
        <v>766</v>
      </c>
      <c r="E883" s="19" t="s">
        <v>3018</v>
      </c>
      <c r="F883" s="19">
        <v>4999</v>
      </c>
      <c r="G883" s="19">
        <v>4999</v>
      </c>
      <c r="H883" s="19">
        <v>2399.52</v>
      </c>
      <c r="I883" s="19">
        <v>1019.79</v>
      </c>
      <c r="J883" s="19">
        <v>0</v>
      </c>
      <c r="K883" s="19" t="s">
        <v>1744</v>
      </c>
      <c r="L883" s="19">
        <v>3419.31</v>
      </c>
      <c r="M883" s="19">
        <f t="shared" si="130"/>
        <v>3419.31</v>
      </c>
      <c r="N883" s="19">
        <v>10</v>
      </c>
    </row>
    <row r="884" s="13" customFormat="1" customHeight="1" spans="1:14">
      <c r="A884" s="19">
        <f t="shared" si="134"/>
        <v>882</v>
      </c>
      <c r="B884" s="19" t="s">
        <v>4057</v>
      </c>
      <c r="C884" s="19" t="s">
        <v>4058</v>
      </c>
      <c r="D884" s="20" t="s">
        <v>766</v>
      </c>
      <c r="E884" s="19" t="s">
        <v>3143</v>
      </c>
      <c r="F884" s="19">
        <v>4999</v>
      </c>
      <c r="G884" s="19">
        <v>4999</v>
      </c>
      <c r="H884" s="19">
        <v>2399.52</v>
      </c>
      <c r="I884" s="19">
        <v>1019.79</v>
      </c>
      <c r="J884" s="19">
        <v>0</v>
      </c>
      <c r="K884" s="19" t="s">
        <v>1744</v>
      </c>
      <c r="L884" s="19">
        <v>3419.31</v>
      </c>
      <c r="M884" s="19">
        <f t="shared" si="130"/>
        <v>3419.31</v>
      </c>
      <c r="N884" s="19">
        <v>10</v>
      </c>
    </row>
    <row r="885" s="13" customFormat="1" customHeight="1" spans="1:14">
      <c r="A885" s="19">
        <f t="shared" ref="A885:A894" si="135">ROW()-2</f>
        <v>883</v>
      </c>
      <c r="B885" s="19" t="s">
        <v>4059</v>
      </c>
      <c r="C885" s="19" t="s">
        <v>4060</v>
      </c>
      <c r="D885" s="20" t="s">
        <v>766</v>
      </c>
      <c r="E885" s="19" t="s">
        <v>4061</v>
      </c>
      <c r="F885" s="19">
        <v>4999</v>
      </c>
      <c r="G885" s="19">
        <v>4999</v>
      </c>
      <c r="H885" s="19">
        <v>1599.68</v>
      </c>
      <c r="I885" s="19">
        <v>679.86</v>
      </c>
      <c r="J885" s="19">
        <v>0</v>
      </c>
      <c r="K885" s="19" t="s">
        <v>2193</v>
      </c>
      <c r="L885" s="19">
        <v>2279.54</v>
      </c>
      <c r="M885" s="19">
        <f t="shared" si="130"/>
        <v>2279.54</v>
      </c>
      <c r="N885" s="19">
        <v>10</v>
      </c>
    </row>
    <row r="886" s="13" customFormat="1" customHeight="1" spans="1:14">
      <c r="A886" s="19">
        <f t="shared" si="135"/>
        <v>884</v>
      </c>
      <c r="B886" s="19" t="s">
        <v>367</v>
      </c>
      <c r="C886" s="19" t="s">
        <v>4062</v>
      </c>
      <c r="D886" s="20" t="s">
        <v>770</v>
      </c>
      <c r="E886" s="19" t="s">
        <v>4063</v>
      </c>
      <c r="F886" s="19">
        <v>4999</v>
      </c>
      <c r="G886" s="19">
        <v>4999</v>
      </c>
      <c r="H886" s="19">
        <f t="shared" ref="H886:H889" si="136">F886*0.16*(MID(K886,12,2)-MID(K886,5,2)+1)</f>
        <v>1599.68</v>
      </c>
      <c r="I886" s="19">
        <v>679.86</v>
      </c>
      <c r="J886" s="19">
        <v>0</v>
      </c>
      <c r="K886" s="19" t="s">
        <v>2193</v>
      </c>
      <c r="L886" s="19">
        <v>2279.54</v>
      </c>
      <c r="M886" s="19">
        <f t="shared" si="130"/>
        <v>2279.54</v>
      </c>
      <c r="N886" s="19">
        <v>34</v>
      </c>
    </row>
    <row r="887" s="13" customFormat="1" customHeight="1" spans="1:14">
      <c r="A887" s="19">
        <f t="shared" si="135"/>
        <v>885</v>
      </c>
      <c r="B887" s="19" t="s">
        <v>4064</v>
      </c>
      <c r="C887" s="19" t="s">
        <v>4065</v>
      </c>
      <c r="D887" s="20" t="s">
        <v>770</v>
      </c>
      <c r="E887" s="19" t="s">
        <v>4066</v>
      </c>
      <c r="F887" s="19">
        <v>4999</v>
      </c>
      <c r="G887" s="19">
        <v>4999</v>
      </c>
      <c r="H887" s="19">
        <f t="shared" si="136"/>
        <v>2399.52</v>
      </c>
      <c r="I887" s="19">
        <v>1019.79</v>
      </c>
      <c r="J887" s="19">
        <v>0</v>
      </c>
      <c r="K887" s="19" t="s">
        <v>1744</v>
      </c>
      <c r="L887" s="19">
        <v>3419.31</v>
      </c>
      <c r="M887" s="19">
        <f t="shared" si="130"/>
        <v>3419.31</v>
      </c>
      <c r="N887" s="19">
        <v>19</v>
      </c>
    </row>
    <row r="888" s="13" customFormat="1" customHeight="1" spans="1:14">
      <c r="A888" s="19">
        <f t="shared" si="135"/>
        <v>886</v>
      </c>
      <c r="B888" s="19" t="s">
        <v>4067</v>
      </c>
      <c r="C888" s="19" t="s">
        <v>4068</v>
      </c>
      <c r="D888" s="20" t="s">
        <v>770</v>
      </c>
      <c r="E888" s="19" t="s">
        <v>4069</v>
      </c>
      <c r="F888" s="19">
        <v>4999</v>
      </c>
      <c r="G888" s="19">
        <v>4999</v>
      </c>
      <c r="H888" s="19">
        <f t="shared" si="136"/>
        <v>2399.52</v>
      </c>
      <c r="I888" s="19">
        <v>1019.79</v>
      </c>
      <c r="J888" s="19">
        <v>0</v>
      </c>
      <c r="K888" s="19" t="s">
        <v>1744</v>
      </c>
      <c r="L888" s="19">
        <v>3419.31</v>
      </c>
      <c r="M888" s="19">
        <f t="shared" si="130"/>
        <v>3419.31</v>
      </c>
      <c r="N888" s="19">
        <v>20</v>
      </c>
    </row>
    <row r="889" s="13" customFormat="1" customHeight="1" spans="1:14">
      <c r="A889" s="19">
        <f t="shared" si="135"/>
        <v>887</v>
      </c>
      <c r="B889" s="19" t="s">
        <v>4070</v>
      </c>
      <c r="C889" s="19" t="s">
        <v>4071</v>
      </c>
      <c r="D889" s="20" t="s">
        <v>770</v>
      </c>
      <c r="E889" s="19" t="s">
        <v>4072</v>
      </c>
      <c r="F889" s="19">
        <v>4999</v>
      </c>
      <c r="G889" s="19">
        <v>4999</v>
      </c>
      <c r="H889" s="19">
        <f t="shared" si="136"/>
        <v>2399.52</v>
      </c>
      <c r="I889" s="19">
        <v>1019.79</v>
      </c>
      <c r="J889" s="19">
        <v>0</v>
      </c>
      <c r="K889" s="19" t="s">
        <v>1744</v>
      </c>
      <c r="L889" s="19">
        <v>3419.31</v>
      </c>
      <c r="M889" s="19">
        <f t="shared" si="130"/>
        <v>3419.31</v>
      </c>
      <c r="N889" s="19">
        <v>10</v>
      </c>
    </row>
    <row r="890" s="13" customFormat="1" customHeight="1" spans="1:14">
      <c r="A890" s="19">
        <f t="shared" si="135"/>
        <v>888</v>
      </c>
      <c r="B890" s="19" t="s">
        <v>4073</v>
      </c>
      <c r="C890" s="19" t="s">
        <v>4074</v>
      </c>
      <c r="D890" s="20" t="s">
        <v>770</v>
      </c>
      <c r="E890" s="19" t="s">
        <v>4075</v>
      </c>
      <c r="F890" s="19">
        <v>4999</v>
      </c>
      <c r="G890" s="19">
        <v>4999</v>
      </c>
      <c r="H890" s="19">
        <v>1599.68</v>
      </c>
      <c r="I890" s="19">
        <v>679.86</v>
      </c>
      <c r="J890" s="19">
        <v>0</v>
      </c>
      <c r="K890" s="19" t="s">
        <v>4076</v>
      </c>
      <c r="L890" s="19">
        <v>2279.54</v>
      </c>
      <c r="M890" s="19">
        <f t="shared" si="130"/>
        <v>2279.54</v>
      </c>
      <c r="N890" s="19">
        <v>10</v>
      </c>
    </row>
    <row r="891" s="13" customFormat="1" customHeight="1" spans="1:14">
      <c r="A891" s="19">
        <f t="shared" si="135"/>
        <v>889</v>
      </c>
      <c r="B891" s="19" t="s">
        <v>4077</v>
      </c>
      <c r="C891" s="19" t="s">
        <v>4078</v>
      </c>
      <c r="D891" s="20" t="s">
        <v>770</v>
      </c>
      <c r="E891" s="19" t="s">
        <v>4079</v>
      </c>
      <c r="F891" s="19">
        <v>4999</v>
      </c>
      <c r="G891" s="19">
        <v>4999</v>
      </c>
      <c r="H891" s="19">
        <f t="shared" ref="H891:H896" si="137">F891*0.16*(MID(K891,12,2)-MID(K891,5,2)+1)</f>
        <v>2399.52</v>
      </c>
      <c r="I891" s="19">
        <v>1019.79</v>
      </c>
      <c r="J891" s="19">
        <v>0</v>
      </c>
      <c r="K891" s="19" t="s">
        <v>1744</v>
      </c>
      <c r="L891" s="19">
        <v>3419.31</v>
      </c>
      <c r="M891" s="19">
        <f t="shared" si="130"/>
        <v>3419.31</v>
      </c>
      <c r="N891" s="19">
        <v>10</v>
      </c>
    </row>
    <row r="892" s="13" customFormat="1" customHeight="1" spans="1:14">
      <c r="A892" s="19">
        <f t="shared" si="135"/>
        <v>890</v>
      </c>
      <c r="B892" s="19" t="s">
        <v>4080</v>
      </c>
      <c r="C892" s="19" t="s">
        <v>4081</v>
      </c>
      <c r="D892" s="20" t="s">
        <v>774</v>
      </c>
      <c r="E892" s="19" t="s">
        <v>2694</v>
      </c>
      <c r="F892" s="19">
        <v>5000</v>
      </c>
      <c r="G892" s="19">
        <v>5000</v>
      </c>
      <c r="H892" s="19">
        <f t="shared" si="137"/>
        <v>2400</v>
      </c>
      <c r="I892" s="19">
        <f>G892*0.068*(MID(K892,12,2)-MID(K892,5,2)+1)</f>
        <v>1020</v>
      </c>
      <c r="J892" s="19">
        <v>0</v>
      </c>
      <c r="K892" s="19" t="s">
        <v>1744</v>
      </c>
      <c r="L892" s="19">
        <v>3420</v>
      </c>
      <c r="M892" s="19">
        <f t="shared" si="130"/>
        <v>3420</v>
      </c>
      <c r="N892" s="19">
        <v>16</v>
      </c>
    </row>
    <row r="893" s="13" customFormat="1" customHeight="1" spans="1:14">
      <c r="A893" s="19">
        <f t="shared" si="135"/>
        <v>891</v>
      </c>
      <c r="B893" s="19" t="s">
        <v>4082</v>
      </c>
      <c r="C893" s="19" t="s">
        <v>4083</v>
      </c>
      <c r="D893" s="20" t="s">
        <v>778</v>
      </c>
      <c r="E893" s="19" t="s">
        <v>4084</v>
      </c>
      <c r="F893" s="19" t="s">
        <v>1754</v>
      </c>
      <c r="G893" s="19" t="s">
        <v>1754</v>
      </c>
      <c r="H893" s="19">
        <f t="shared" si="137"/>
        <v>2399.52</v>
      </c>
      <c r="I893" s="19">
        <v>1019.79</v>
      </c>
      <c r="J893" s="19">
        <v>0</v>
      </c>
      <c r="K893" s="19" t="s">
        <v>1744</v>
      </c>
      <c r="L893" s="19">
        <v>3419.31</v>
      </c>
      <c r="M893" s="19">
        <f t="shared" si="130"/>
        <v>3419.31</v>
      </c>
      <c r="N893" s="19">
        <v>12</v>
      </c>
    </row>
    <row r="894" s="13" customFormat="1" customHeight="1" spans="1:14">
      <c r="A894" s="19">
        <f t="shared" si="135"/>
        <v>892</v>
      </c>
      <c r="B894" s="19" t="s">
        <v>4085</v>
      </c>
      <c r="C894" s="19" t="s">
        <v>4086</v>
      </c>
      <c r="D894" s="20" t="s">
        <v>778</v>
      </c>
      <c r="E894" s="19" t="s">
        <v>4087</v>
      </c>
      <c r="F894" s="19" t="s">
        <v>1754</v>
      </c>
      <c r="G894" s="19" t="s">
        <v>1754</v>
      </c>
      <c r="H894" s="19">
        <f t="shared" si="137"/>
        <v>2399.52</v>
      </c>
      <c r="I894" s="19">
        <v>1019.79</v>
      </c>
      <c r="J894" s="19">
        <v>0</v>
      </c>
      <c r="K894" s="19" t="s">
        <v>1744</v>
      </c>
      <c r="L894" s="19">
        <v>3419.31</v>
      </c>
      <c r="M894" s="19">
        <f t="shared" si="130"/>
        <v>3419.31</v>
      </c>
      <c r="N894" s="19">
        <v>21</v>
      </c>
    </row>
    <row r="895" s="13" customFormat="1" customHeight="1" spans="1:14">
      <c r="A895" s="19">
        <f t="shared" ref="A895:A904" si="138">ROW()-2</f>
        <v>893</v>
      </c>
      <c r="B895" s="19" t="s">
        <v>4088</v>
      </c>
      <c r="C895" s="19" t="s">
        <v>4089</v>
      </c>
      <c r="D895" s="20" t="s">
        <v>782</v>
      </c>
      <c r="E895" s="19" t="s">
        <v>2475</v>
      </c>
      <c r="F895" s="19" t="s">
        <v>1754</v>
      </c>
      <c r="G895" s="19" t="s">
        <v>1754</v>
      </c>
      <c r="H895" s="19">
        <f t="shared" si="137"/>
        <v>2399.52</v>
      </c>
      <c r="I895" s="19">
        <v>1019.79</v>
      </c>
      <c r="J895" s="19">
        <v>0</v>
      </c>
      <c r="K895" s="19" t="s">
        <v>1744</v>
      </c>
      <c r="L895" s="19">
        <v>3419.31</v>
      </c>
      <c r="M895" s="19">
        <f t="shared" si="130"/>
        <v>3419.31</v>
      </c>
      <c r="N895" s="19">
        <v>27</v>
      </c>
    </row>
    <row r="896" s="13" customFormat="1" customHeight="1" spans="1:14">
      <c r="A896" s="19">
        <f t="shared" si="138"/>
        <v>894</v>
      </c>
      <c r="B896" s="19" t="s">
        <v>4090</v>
      </c>
      <c r="C896" s="19" t="s">
        <v>4091</v>
      </c>
      <c r="D896" s="20" t="s">
        <v>782</v>
      </c>
      <c r="E896" s="19" t="s">
        <v>4092</v>
      </c>
      <c r="F896" s="19" t="s">
        <v>1754</v>
      </c>
      <c r="G896" s="19" t="s">
        <v>1754</v>
      </c>
      <c r="H896" s="19">
        <f t="shared" si="137"/>
        <v>2399.52</v>
      </c>
      <c r="I896" s="19">
        <v>1019.79</v>
      </c>
      <c r="J896" s="19">
        <v>0</v>
      </c>
      <c r="K896" s="19" t="s">
        <v>1744</v>
      </c>
      <c r="L896" s="19">
        <v>3419.31</v>
      </c>
      <c r="M896" s="19">
        <f t="shared" si="130"/>
        <v>3419.31</v>
      </c>
      <c r="N896" s="19">
        <v>27</v>
      </c>
    </row>
    <row r="897" s="13" customFormat="1" customHeight="1" spans="1:14">
      <c r="A897" s="19">
        <f t="shared" si="138"/>
        <v>895</v>
      </c>
      <c r="B897" s="19" t="s">
        <v>4093</v>
      </c>
      <c r="C897" s="19" t="s">
        <v>4094</v>
      </c>
      <c r="D897" s="20" t="s">
        <v>782</v>
      </c>
      <c r="E897" s="19" t="s">
        <v>4095</v>
      </c>
      <c r="F897" s="19" t="s">
        <v>1754</v>
      </c>
      <c r="G897" s="19" t="s">
        <v>1754</v>
      </c>
      <c r="H897" s="19">
        <f t="shared" ref="H897:H901" si="139">G897*0.16*3</f>
        <v>2399.52</v>
      </c>
      <c r="I897" s="19">
        <v>1019.79</v>
      </c>
      <c r="J897" s="19">
        <v>0</v>
      </c>
      <c r="K897" s="19" t="s">
        <v>1744</v>
      </c>
      <c r="L897" s="19">
        <v>3419.31</v>
      </c>
      <c r="M897" s="19">
        <f t="shared" si="130"/>
        <v>3419.31</v>
      </c>
      <c r="N897" s="19">
        <v>27</v>
      </c>
    </row>
    <row r="898" s="13" customFormat="1" customHeight="1" spans="1:14">
      <c r="A898" s="19">
        <f t="shared" si="138"/>
        <v>896</v>
      </c>
      <c r="B898" s="19" t="s">
        <v>4096</v>
      </c>
      <c r="C898" s="19" t="s">
        <v>4097</v>
      </c>
      <c r="D898" s="20" t="s">
        <v>782</v>
      </c>
      <c r="E898" s="19" t="s">
        <v>1885</v>
      </c>
      <c r="F898" s="19" t="s">
        <v>1754</v>
      </c>
      <c r="G898" s="19" t="s">
        <v>1754</v>
      </c>
      <c r="H898" s="19">
        <f t="shared" si="139"/>
        <v>2399.52</v>
      </c>
      <c r="I898" s="19">
        <v>1019.79</v>
      </c>
      <c r="J898" s="19">
        <v>0</v>
      </c>
      <c r="K898" s="19" t="s">
        <v>1744</v>
      </c>
      <c r="L898" s="19">
        <v>3419.31</v>
      </c>
      <c r="M898" s="19">
        <f t="shared" si="130"/>
        <v>3419.31</v>
      </c>
      <c r="N898" s="19">
        <v>27</v>
      </c>
    </row>
    <row r="899" s="13" customFormat="1" customHeight="1" spans="1:14">
      <c r="A899" s="19">
        <f t="shared" si="138"/>
        <v>897</v>
      </c>
      <c r="B899" s="19" t="s">
        <v>4098</v>
      </c>
      <c r="C899" s="19" t="s">
        <v>2541</v>
      </c>
      <c r="D899" s="20" t="s">
        <v>782</v>
      </c>
      <c r="E899" s="19" t="s">
        <v>4099</v>
      </c>
      <c r="F899" s="19" t="s">
        <v>1754</v>
      </c>
      <c r="G899" s="19" t="s">
        <v>1754</v>
      </c>
      <c r="H899" s="19">
        <f>G899*0.16*2</f>
        <v>1599.68</v>
      </c>
      <c r="I899" s="19">
        <v>679.86</v>
      </c>
      <c r="J899" s="19">
        <v>0</v>
      </c>
      <c r="K899" s="19" t="s">
        <v>2193</v>
      </c>
      <c r="L899" s="19">
        <v>2279.54</v>
      </c>
      <c r="M899" s="19">
        <f t="shared" si="130"/>
        <v>2279.54</v>
      </c>
      <c r="N899" s="19">
        <v>34</v>
      </c>
    </row>
    <row r="900" s="13" customFormat="1" customHeight="1" spans="1:14">
      <c r="A900" s="19">
        <f t="shared" si="138"/>
        <v>898</v>
      </c>
      <c r="B900" s="19" t="s">
        <v>4100</v>
      </c>
      <c r="C900" s="19" t="s">
        <v>4101</v>
      </c>
      <c r="D900" s="20" t="s">
        <v>782</v>
      </c>
      <c r="E900" s="19" t="s">
        <v>4102</v>
      </c>
      <c r="F900" s="19" t="s">
        <v>1754</v>
      </c>
      <c r="G900" s="19" t="s">
        <v>1754</v>
      </c>
      <c r="H900" s="19">
        <f t="shared" si="139"/>
        <v>2399.52</v>
      </c>
      <c r="I900" s="19">
        <v>1019.79</v>
      </c>
      <c r="J900" s="19">
        <v>0</v>
      </c>
      <c r="K900" s="19" t="s">
        <v>1744</v>
      </c>
      <c r="L900" s="19">
        <v>3419.31</v>
      </c>
      <c r="M900" s="19">
        <f t="shared" si="130"/>
        <v>3419.31</v>
      </c>
      <c r="N900" s="19">
        <v>16</v>
      </c>
    </row>
    <row r="901" s="13" customFormat="1" customHeight="1" spans="1:14">
      <c r="A901" s="19">
        <f t="shared" si="138"/>
        <v>899</v>
      </c>
      <c r="B901" s="19" t="s">
        <v>4103</v>
      </c>
      <c r="C901" s="19" t="s">
        <v>4104</v>
      </c>
      <c r="D901" s="20" t="s">
        <v>782</v>
      </c>
      <c r="E901" s="19" t="s">
        <v>2272</v>
      </c>
      <c r="F901" s="19" t="s">
        <v>1754</v>
      </c>
      <c r="G901" s="19" t="s">
        <v>1754</v>
      </c>
      <c r="H901" s="19">
        <f t="shared" si="139"/>
        <v>2399.52</v>
      </c>
      <c r="I901" s="19">
        <v>1019.79</v>
      </c>
      <c r="J901" s="19">
        <v>0</v>
      </c>
      <c r="K901" s="19" t="s">
        <v>1744</v>
      </c>
      <c r="L901" s="19">
        <v>3419.31</v>
      </c>
      <c r="M901" s="19">
        <f t="shared" ref="M901:M964" si="140">L901</f>
        <v>3419.31</v>
      </c>
      <c r="N901" s="19">
        <v>5</v>
      </c>
    </row>
    <row r="902" s="13" customFormat="1" customHeight="1" spans="1:14">
      <c r="A902" s="19">
        <f t="shared" si="138"/>
        <v>900</v>
      </c>
      <c r="B902" s="19" t="s">
        <v>4105</v>
      </c>
      <c r="C902" s="19" t="s">
        <v>4106</v>
      </c>
      <c r="D902" s="20" t="s">
        <v>786</v>
      </c>
      <c r="E902" s="19" t="s">
        <v>2010</v>
      </c>
      <c r="F902" s="19" t="s">
        <v>1754</v>
      </c>
      <c r="G902" s="19" t="s">
        <v>1754</v>
      </c>
      <c r="H902" s="19">
        <f t="shared" ref="H902:H907" si="141">F902*0.16*(MID(K902,12,2)-MID(K902,5,2)+1)</f>
        <v>2399.52</v>
      </c>
      <c r="I902" s="19">
        <v>1019.79</v>
      </c>
      <c r="J902" s="19">
        <v>0</v>
      </c>
      <c r="K902" s="19" t="s">
        <v>1744</v>
      </c>
      <c r="L902" s="19">
        <v>3419.31</v>
      </c>
      <c r="M902" s="19">
        <f t="shared" si="140"/>
        <v>3419.31</v>
      </c>
      <c r="N902" s="19">
        <v>27</v>
      </c>
    </row>
    <row r="903" s="13" customFormat="1" customHeight="1" spans="1:14">
      <c r="A903" s="19">
        <f t="shared" si="138"/>
        <v>901</v>
      </c>
      <c r="B903" s="19" t="s">
        <v>4107</v>
      </c>
      <c r="C903" s="19" t="s">
        <v>4108</v>
      </c>
      <c r="D903" s="20" t="s">
        <v>786</v>
      </c>
      <c r="E903" s="19" t="s">
        <v>1988</v>
      </c>
      <c r="F903" s="19" t="s">
        <v>1754</v>
      </c>
      <c r="G903" s="19" t="s">
        <v>1754</v>
      </c>
      <c r="H903" s="19">
        <f t="shared" si="141"/>
        <v>2399.52</v>
      </c>
      <c r="I903" s="19">
        <v>1019.79</v>
      </c>
      <c r="J903" s="19">
        <v>0</v>
      </c>
      <c r="K903" s="19" t="s">
        <v>1744</v>
      </c>
      <c r="L903" s="19">
        <v>3419.31</v>
      </c>
      <c r="M903" s="19">
        <f t="shared" si="140"/>
        <v>3419.31</v>
      </c>
      <c r="N903" s="19">
        <v>11</v>
      </c>
    </row>
    <row r="904" s="13" customFormat="1" customHeight="1" spans="1:14">
      <c r="A904" s="19">
        <f t="shared" si="138"/>
        <v>902</v>
      </c>
      <c r="B904" s="19" t="s">
        <v>4109</v>
      </c>
      <c r="C904" s="19" t="s">
        <v>4110</v>
      </c>
      <c r="D904" s="20" t="s">
        <v>786</v>
      </c>
      <c r="E904" s="19" t="s">
        <v>1855</v>
      </c>
      <c r="F904" s="19" t="s">
        <v>1754</v>
      </c>
      <c r="G904" s="19" t="s">
        <v>1754</v>
      </c>
      <c r="H904" s="19">
        <f t="shared" ref="H904:H909" si="142">G904*0.16*3</f>
        <v>2399.52</v>
      </c>
      <c r="I904" s="19">
        <v>1019.79</v>
      </c>
      <c r="J904" s="19">
        <v>0</v>
      </c>
      <c r="K904" s="19" t="s">
        <v>1744</v>
      </c>
      <c r="L904" s="19">
        <v>3419.31</v>
      </c>
      <c r="M904" s="19">
        <f t="shared" si="140"/>
        <v>3419.31</v>
      </c>
      <c r="N904" s="19">
        <v>16</v>
      </c>
    </row>
    <row r="905" s="13" customFormat="1" customHeight="1" spans="1:14">
      <c r="A905" s="19">
        <f t="shared" ref="A905:A914" si="143">ROW()-2</f>
        <v>903</v>
      </c>
      <c r="B905" s="19" t="s">
        <v>4111</v>
      </c>
      <c r="C905" s="19" t="s">
        <v>4112</v>
      </c>
      <c r="D905" s="20" t="s">
        <v>786</v>
      </c>
      <c r="E905" s="19" t="s">
        <v>4113</v>
      </c>
      <c r="F905" s="19" t="s">
        <v>1754</v>
      </c>
      <c r="G905" s="19" t="s">
        <v>1754</v>
      </c>
      <c r="H905" s="19">
        <f t="shared" si="142"/>
        <v>2399.52</v>
      </c>
      <c r="I905" s="19">
        <v>1019.79</v>
      </c>
      <c r="J905" s="19">
        <v>0</v>
      </c>
      <c r="K905" s="19" t="s">
        <v>1744</v>
      </c>
      <c r="L905" s="19">
        <v>3419.31</v>
      </c>
      <c r="M905" s="19">
        <f t="shared" si="140"/>
        <v>3419.31</v>
      </c>
      <c r="N905" s="19">
        <v>5</v>
      </c>
    </row>
    <row r="906" s="13" customFormat="1" customHeight="1" spans="1:14">
      <c r="A906" s="19">
        <f t="shared" si="143"/>
        <v>904</v>
      </c>
      <c r="B906" s="19" t="s">
        <v>4114</v>
      </c>
      <c r="C906" s="19" t="s">
        <v>4115</v>
      </c>
      <c r="D906" s="20" t="s">
        <v>790</v>
      </c>
      <c r="E906" s="19" t="s">
        <v>4116</v>
      </c>
      <c r="F906" s="19" t="s">
        <v>1754</v>
      </c>
      <c r="G906" s="19" t="s">
        <v>1754</v>
      </c>
      <c r="H906" s="19">
        <f t="shared" si="141"/>
        <v>2399.52</v>
      </c>
      <c r="I906" s="19">
        <v>1019.79</v>
      </c>
      <c r="J906" s="19">
        <v>0</v>
      </c>
      <c r="K906" s="19" t="s">
        <v>1744</v>
      </c>
      <c r="L906" s="19">
        <v>3419.31</v>
      </c>
      <c r="M906" s="19">
        <f t="shared" si="140"/>
        <v>3419.31</v>
      </c>
      <c r="N906" s="19">
        <v>27</v>
      </c>
    </row>
    <row r="907" s="13" customFormat="1" customHeight="1" spans="1:14">
      <c r="A907" s="19">
        <f t="shared" si="143"/>
        <v>905</v>
      </c>
      <c r="B907" s="19" t="s">
        <v>4117</v>
      </c>
      <c r="C907" s="19" t="s">
        <v>4118</v>
      </c>
      <c r="D907" s="20" t="s">
        <v>790</v>
      </c>
      <c r="E907" s="19" t="s">
        <v>4119</v>
      </c>
      <c r="F907" s="19" t="s">
        <v>1754</v>
      </c>
      <c r="G907" s="19" t="s">
        <v>1754</v>
      </c>
      <c r="H907" s="19">
        <f t="shared" si="141"/>
        <v>2399.52</v>
      </c>
      <c r="I907" s="19">
        <v>1019.79</v>
      </c>
      <c r="J907" s="19">
        <v>0</v>
      </c>
      <c r="K907" s="19" t="s">
        <v>1744</v>
      </c>
      <c r="L907" s="19">
        <v>3419.31</v>
      </c>
      <c r="M907" s="19">
        <f t="shared" si="140"/>
        <v>3419.31</v>
      </c>
      <c r="N907" s="19">
        <v>27</v>
      </c>
    </row>
    <row r="908" s="13" customFormat="1" customHeight="1" spans="1:14">
      <c r="A908" s="19">
        <f t="shared" si="143"/>
        <v>906</v>
      </c>
      <c r="B908" s="19" t="s">
        <v>4120</v>
      </c>
      <c r="C908" s="19" t="s">
        <v>4121</v>
      </c>
      <c r="D908" s="20" t="s">
        <v>790</v>
      </c>
      <c r="E908" s="19" t="s">
        <v>4122</v>
      </c>
      <c r="F908" s="19" t="s">
        <v>1754</v>
      </c>
      <c r="G908" s="19" t="s">
        <v>1754</v>
      </c>
      <c r="H908" s="19">
        <f t="shared" si="142"/>
        <v>2399.52</v>
      </c>
      <c r="I908" s="19">
        <v>1019.79</v>
      </c>
      <c r="J908" s="19">
        <v>0</v>
      </c>
      <c r="K908" s="19" t="s">
        <v>1744</v>
      </c>
      <c r="L908" s="19">
        <v>3419.31</v>
      </c>
      <c r="M908" s="19">
        <f t="shared" si="140"/>
        <v>3419.31</v>
      </c>
      <c r="N908" s="19">
        <v>27</v>
      </c>
    </row>
    <row r="909" s="13" customFormat="1" customHeight="1" spans="1:14">
      <c r="A909" s="19">
        <f t="shared" si="143"/>
        <v>907</v>
      </c>
      <c r="B909" s="19" t="s">
        <v>4123</v>
      </c>
      <c r="C909" s="19" t="s">
        <v>4124</v>
      </c>
      <c r="D909" s="20" t="s">
        <v>790</v>
      </c>
      <c r="E909" s="19" t="s">
        <v>4125</v>
      </c>
      <c r="F909" s="19" t="s">
        <v>1754</v>
      </c>
      <c r="G909" s="19" t="s">
        <v>1754</v>
      </c>
      <c r="H909" s="19">
        <f t="shared" si="142"/>
        <v>2399.52</v>
      </c>
      <c r="I909" s="19">
        <v>1019.79</v>
      </c>
      <c r="J909" s="19">
        <v>0</v>
      </c>
      <c r="K909" s="19" t="s">
        <v>1744</v>
      </c>
      <c r="L909" s="19">
        <v>3419.31</v>
      </c>
      <c r="M909" s="19">
        <f t="shared" si="140"/>
        <v>3419.31</v>
      </c>
      <c r="N909" s="19">
        <v>13</v>
      </c>
    </row>
    <row r="910" s="13" customFormat="1" customHeight="1" spans="1:14">
      <c r="A910" s="19">
        <f t="shared" si="143"/>
        <v>908</v>
      </c>
      <c r="B910" s="19" t="s">
        <v>4126</v>
      </c>
      <c r="C910" s="19" t="s">
        <v>4127</v>
      </c>
      <c r="D910" s="20" t="s">
        <v>794</v>
      </c>
      <c r="E910" s="19" t="s">
        <v>3391</v>
      </c>
      <c r="F910" s="19">
        <v>4999</v>
      </c>
      <c r="G910" s="19">
        <v>4999</v>
      </c>
      <c r="H910" s="19">
        <v>2399.52</v>
      </c>
      <c r="I910" s="19">
        <v>1019.79</v>
      </c>
      <c r="J910" s="19">
        <v>0</v>
      </c>
      <c r="K910" s="19" t="s">
        <v>1744</v>
      </c>
      <c r="L910" s="19">
        <v>3419.31</v>
      </c>
      <c r="M910" s="19">
        <f t="shared" si="140"/>
        <v>3419.31</v>
      </c>
      <c r="N910" s="19">
        <v>10</v>
      </c>
    </row>
    <row r="911" s="13" customFormat="1" customHeight="1" spans="1:14">
      <c r="A911" s="19">
        <f t="shared" si="143"/>
        <v>909</v>
      </c>
      <c r="B911" s="19" t="s">
        <v>4128</v>
      </c>
      <c r="C911" s="19" t="s">
        <v>4129</v>
      </c>
      <c r="D911" s="20" t="s">
        <v>794</v>
      </c>
      <c r="E911" s="19" t="s">
        <v>2460</v>
      </c>
      <c r="F911" s="19">
        <v>4999</v>
      </c>
      <c r="G911" s="19">
        <v>4999</v>
      </c>
      <c r="H911" s="19">
        <v>2399.52</v>
      </c>
      <c r="I911" s="19">
        <v>1019.79</v>
      </c>
      <c r="J911" s="19">
        <v>0</v>
      </c>
      <c r="K911" s="19" t="s">
        <v>1744</v>
      </c>
      <c r="L911" s="19">
        <v>3419.31</v>
      </c>
      <c r="M911" s="19">
        <f t="shared" si="140"/>
        <v>3419.31</v>
      </c>
      <c r="N911" s="19">
        <v>10</v>
      </c>
    </row>
    <row r="912" s="13" customFormat="1" customHeight="1" spans="1:14">
      <c r="A912" s="19">
        <f t="shared" si="143"/>
        <v>910</v>
      </c>
      <c r="B912" s="19" t="s">
        <v>4130</v>
      </c>
      <c r="C912" s="19" t="s">
        <v>4131</v>
      </c>
      <c r="D912" s="20" t="s">
        <v>798</v>
      </c>
      <c r="E912" s="19" t="s">
        <v>2103</v>
      </c>
      <c r="F912" s="19">
        <v>5000</v>
      </c>
      <c r="G912" s="19">
        <v>5000</v>
      </c>
      <c r="H912" s="19">
        <f t="shared" ref="H912:H915" si="144">F912*0.16*(MID(K912,12,2)-MID(K912,5,2)+1)</f>
        <v>2400</v>
      </c>
      <c r="I912" s="19">
        <v>1020</v>
      </c>
      <c r="J912" s="19">
        <v>0</v>
      </c>
      <c r="K912" s="19" t="s">
        <v>1744</v>
      </c>
      <c r="L912" s="19">
        <v>3420</v>
      </c>
      <c r="M912" s="19">
        <f t="shared" si="140"/>
        <v>3420</v>
      </c>
      <c r="N912" s="19">
        <v>25</v>
      </c>
    </row>
    <row r="913" s="13" customFormat="1" customHeight="1" spans="1:14">
      <c r="A913" s="19">
        <f t="shared" si="143"/>
        <v>911</v>
      </c>
      <c r="B913" s="19" t="s">
        <v>4132</v>
      </c>
      <c r="C913" s="19" t="s">
        <v>4133</v>
      </c>
      <c r="D913" s="20" t="s">
        <v>798</v>
      </c>
      <c r="E913" s="19" t="s">
        <v>4134</v>
      </c>
      <c r="F913" s="19">
        <v>4999</v>
      </c>
      <c r="G913" s="19">
        <v>4999</v>
      </c>
      <c r="H913" s="19">
        <f t="shared" si="144"/>
        <v>2399.52</v>
      </c>
      <c r="I913" s="19">
        <v>1019.79</v>
      </c>
      <c r="J913" s="19">
        <v>0</v>
      </c>
      <c r="K913" s="19" t="s">
        <v>1744</v>
      </c>
      <c r="L913" s="19">
        <v>3419.31</v>
      </c>
      <c r="M913" s="19">
        <f t="shared" si="140"/>
        <v>3419.31</v>
      </c>
      <c r="N913" s="19">
        <v>25</v>
      </c>
    </row>
    <row r="914" s="13" customFormat="1" customHeight="1" spans="1:14">
      <c r="A914" s="19">
        <f t="shared" si="143"/>
        <v>912</v>
      </c>
      <c r="B914" s="19" t="s">
        <v>4135</v>
      </c>
      <c r="C914" s="19" t="s">
        <v>4136</v>
      </c>
      <c r="D914" s="20" t="s">
        <v>798</v>
      </c>
      <c r="E914" s="19" t="s">
        <v>1819</v>
      </c>
      <c r="F914" s="19">
        <v>4999</v>
      </c>
      <c r="G914" s="19">
        <v>4999</v>
      </c>
      <c r="H914" s="19">
        <f t="shared" si="144"/>
        <v>2399.52</v>
      </c>
      <c r="I914" s="19">
        <v>1019.79</v>
      </c>
      <c r="J914" s="19">
        <v>0</v>
      </c>
      <c r="K914" s="19" t="s">
        <v>1744</v>
      </c>
      <c r="L914" s="19">
        <v>3419.31</v>
      </c>
      <c r="M914" s="19">
        <f t="shared" si="140"/>
        <v>3419.31</v>
      </c>
      <c r="N914" s="19">
        <v>25</v>
      </c>
    </row>
    <row r="915" s="13" customFormat="1" customHeight="1" spans="1:14">
      <c r="A915" s="19">
        <f t="shared" ref="A915:A924" si="145">ROW()-2</f>
        <v>913</v>
      </c>
      <c r="B915" s="19" t="s">
        <v>4137</v>
      </c>
      <c r="C915" s="19" t="s">
        <v>3810</v>
      </c>
      <c r="D915" s="20" t="s">
        <v>798</v>
      </c>
      <c r="E915" s="19" t="s">
        <v>2026</v>
      </c>
      <c r="F915" s="19">
        <v>4999</v>
      </c>
      <c r="G915" s="19">
        <v>4999</v>
      </c>
      <c r="H915" s="19">
        <f t="shared" si="144"/>
        <v>2399.52</v>
      </c>
      <c r="I915" s="19">
        <v>1019.79</v>
      </c>
      <c r="J915" s="19">
        <v>0</v>
      </c>
      <c r="K915" s="19" t="s">
        <v>1744</v>
      </c>
      <c r="L915" s="19">
        <v>3419.31</v>
      </c>
      <c r="M915" s="19">
        <f t="shared" si="140"/>
        <v>3419.31</v>
      </c>
      <c r="N915" s="19">
        <v>7</v>
      </c>
    </row>
    <row r="916" s="13" customFormat="1" customHeight="1" spans="1:14">
      <c r="A916" s="19">
        <f t="shared" si="145"/>
        <v>914</v>
      </c>
      <c r="B916" s="19" t="s">
        <v>4138</v>
      </c>
      <c r="C916" s="19" t="s">
        <v>4139</v>
      </c>
      <c r="D916" s="20" t="s">
        <v>802</v>
      </c>
      <c r="E916" s="19" t="s">
        <v>2704</v>
      </c>
      <c r="F916" s="19">
        <v>4999</v>
      </c>
      <c r="G916" s="19">
        <v>4999</v>
      </c>
      <c r="H916" s="19">
        <v>2399.52</v>
      </c>
      <c r="I916" s="19">
        <v>1019.79</v>
      </c>
      <c r="J916" s="19">
        <v>0</v>
      </c>
      <c r="K916" s="19" t="s">
        <v>1744</v>
      </c>
      <c r="L916" s="19">
        <v>3419.31</v>
      </c>
      <c r="M916" s="19">
        <f t="shared" si="140"/>
        <v>3419.31</v>
      </c>
      <c r="N916" s="19">
        <v>33</v>
      </c>
    </row>
    <row r="917" s="13" customFormat="1" customHeight="1" spans="1:14">
      <c r="A917" s="19">
        <f t="shared" si="145"/>
        <v>915</v>
      </c>
      <c r="B917" s="19" t="s">
        <v>4140</v>
      </c>
      <c r="C917" s="19" t="s">
        <v>2488</v>
      </c>
      <c r="D917" s="20" t="s">
        <v>802</v>
      </c>
      <c r="E917" s="19" t="s">
        <v>4141</v>
      </c>
      <c r="F917" s="19">
        <v>4999</v>
      </c>
      <c r="G917" s="19">
        <v>4999</v>
      </c>
      <c r="H917" s="19">
        <v>2399.52</v>
      </c>
      <c r="I917" s="19">
        <v>1019.79</v>
      </c>
      <c r="J917" s="19">
        <v>0</v>
      </c>
      <c r="K917" s="19" t="s">
        <v>1744</v>
      </c>
      <c r="L917" s="19">
        <v>3419.31</v>
      </c>
      <c r="M917" s="19">
        <f t="shared" si="140"/>
        <v>3419.31</v>
      </c>
      <c r="N917" s="19">
        <v>30</v>
      </c>
    </row>
    <row r="918" s="13" customFormat="1" customHeight="1" spans="1:14">
      <c r="A918" s="19">
        <f t="shared" si="145"/>
        <v>916</v>
      </c>
      <c r="B918" s="19" t="s">
        <v>4142</v>
      </c>
      <c r="C918" s="19" t="s">
        <v>4143</v>
      </c>
      <c r="D918" s="20" t="s">
        <v>802</v>
      </c>
      <c r="E918" s="19" t="s">
        <v>3225</v>
      </c>
      <c r="F918" s="19">
        <v>4999</v>
      </c>
      <c r="G918" s="19">
        <v>4999</v>
      </c>
      <c r="H918" s="19">
        <v>2399.52</v>
      </c>
      <c r="I918" s="19">
        <v>1019.79</v>
      </c>
      <c r="J918" s="19">
        <v>0</v>
      </c>
      <c r="K918" s="19" t="s">
        <v>1744</v>
      </c>
      <c r="L918" s="19">
        <v>3419.31</v>
      </c>
      <c r="M918" s="19">
        <f t="shared" si="140"/>
        <v>3419.31</v>
      </c>
      <c r="N918" s="19">
        <v>22</v>
      </c>
    </row>
    <row r="919" s="13" customFormat="1" customHeight="1" spans="1:14">
      <c r="A919" s="19">
        <f t="shared" si="145"/>
        <v>917</v>
      </c>
      <c r="B919" s="19" t="s">
        <v>4144</v>
      </c>
      <c r="C919" s="19" t="s">
        <v>4145</v>
      </c>
      <c r="D919" s="20" t="s">
        <v>802</v>
      </c>
      <c r="E919" s="19" t="s">
        <v>3379</v>
      </c>
      <c r="F919" s="19">
        <v>4999</v>
      </c>
      <c r="G919" s="19">
        <v>4999</v>
      </c>
      <c r="H919" s="19">
        <v>2399.52</v>
      </c>
      <c r="I919" s="19">
        <v>1019.79</v>
      </c>
      <c r="J919" s="19">
        <v>0</v>
      </c>
      <c r="K919" s="19" t="s">
        <v>1744</v>
      </c>
      <c r="L919" s="19">
        <v>3419.31</v>
      </c>
      <c r="M919" s="19">
        <f t="shared" si="140"/>
        <v>3419.31</v>
      </c>
      <c r="N919" s="19">
        <v>22</v>
      </c>
    </row>
    <row r="920" s="13" customFormat="1" customHeight="1" spans="1:14">
      <c r="A920" s="19">
        <f t="shared" si="145"/>
        <v>918</v>
      </c>
      <c r="B920" s="19" t="s">
        <v>4146</v>
      </c>
      <c r="C920" s="19" t="s">
        <v>3148</v>
      </c>
      <c r="D920" s="20" t="s">
        <v>802</v>
      </c>
      <c r="E920" s="19" t="s">
        <v>2072</v>
      </c>
      <c r="F920" s="19">
        <v>4999</v>
      </c>
      <c r="G920" s="19">
        <v>4999</v>
      </c>
      <c r="H920" s="19">
        <v>2399.52</v>
      </c>
      <c r="I920" s="19">
        <v>1019.79</v>
      </c>
      <c r="J920" s="19">
        <v>0</v>
      </c>
      <c r="K920" s="19" t="s">
        <v>1744</v>
      </c>
      <c r="L920" s="19">
        <v>3419.31</v>
      </c>
      <c r="M920" s="19">
        <f t="shared" si="140"/>
        <v>3419.31</v>
      </c>
      <c r="N920" s="19">
        <v>17</v>
      </c>
    </row>
    <row r="921" s="13" customFormat="1" customHeight="1" spans="1:14">
      <c r="A921" s="19">
        <f t="shared" si="145"/>
        <v>919</v>
      </c>
      <c r="B921" s="19" t="s">
        <v>4147</v>
      </c>
      <c r="C921" s="19" t="s">
        <v>4148</v>
      </c>
      <c r="D921" s="20" t="s">
        <v>802</v>
      </c>
      <c r="E921" s="19" t="s">
        <v>2298</v>
      </c>
      <c r="F921" s="19">
        <v>4999</v>
      </c>
      <c r="G921" s="19">
        <v>4999</v>
      </c>
      <c r="H921" s="19">
        <v>2399.52</v>
      </c>
      <c r="I921" s="19">
        <v>1019.79</v>
      </c>
      <c r="J921" s="19">
        <v>0</v>
      </c>
      <c r="K921" s="19" t="s">
        <v>1744</v>
      </c>
      <c r="L921" s="19">
        <v>3419.31</v>
      </c>
      <c r="M921" s="19">
        <f t="shared" si="140"/>
        <v>3419.31</v>
      </c>
      <c r="N921" s="19">
        <v>10</v>
      </c>
    </row>
    <row r="922" s="13" customFormat="1" customHeight="1" spans="1:14">
      <c r="A922" s="19">
        <f t="shared" si="145"/>
        <v>920</v>
      </c>
      <c r="B922" s="19" t="s">
        <v>4149</v>
      </c>
      <c r="C922" s="19" t="s">
        <v>4150</v>
      </c>
      <c r="D922" s="20" t="s">
        <v>802</v>
      </c>
      <c r="E922" s="19" t="s">
        <v>4151</v>
      </c>
      <c r="F922" s="19">
        <v>4999</v>
      </c>
      <c r="G922" s="19">
        <v>4999</v>
      </c>
      <c r="H922" s="19">
        <v>2399.52</v>
      </c>
      <c r="I922" s="19">
        <v>1019.79</v>
      </c>
      <c r="J922" s="19">
        <v>0</v>
      </c>
      <c r="K922" s="19" t="s">
        <v>1744</v>
      </c>
      <c r="L922" s="19">
        <v>3419.31</v>
      </c>
      <c r="M922" s="19">
        <f t="shared" si="140"/>
        <v>3419.31</v>
      </c>
      <c r="N922" s="19">
        <v>10</v>
      </c>
    </row>
    <row r="923" s="13" customFormat="1" customHeight="1" spans="1:14">
      <c r="A923" s="19">
        <f t="shared" si="145"/>
        <v>921</v>
      </c>
      <c r="B923" s="19" t="s">
        <v>4152</v>
      </c>
      <c r="C923" s="19" t="s">
        <v>3148</v>
      </c>
      <c r="D923" s="20" t="s">
        <v>802</v>
      </c>
      <c r="E923" s="19" t="s">
        <v>2321</v>
      </c>
      <c r="F923" s="19">
        <v>4999</v>
      </c>
      <c r="G923" s="19">
        <v>4999</v>
      </c>
      <c r="H923" s="19">
        <v>2399.52</v>
      </c>
      <c r="I923" s="19">
        <v>1019.79</v>
      </c>
      <c r="J923" s="19">
        <v>0</v>
      </c>
      <c r="K923" s="19" t="s">
        <v>1744</v>
      </c>
      <c r="L923" s="19">
        <v>3419.31</v>
      </c>
      <c r="M923" s="19">
        <f t="shared" si="140"/>
        <v>3419.31</v>
      </c>
      <c r="N923" s="19">
        <v>10</v>
      </c>
    </row>
    <row r="924" s="13" customFormat="1" customHeight="1" spans="1:14">
      <c r="A924" s="19">
        <f t="shared" si="145"/>
        <v>922</v>
      </c>
      <c r="B924" s="19" t="s">
        <v>4153</v>
      </c>
      <c r="C924" s="19" t="s">
        <v>4154</v>
      </c>
      <c r="D924" s="20" t="s">
        <v>802</v>
      </c>
      <c r="E924" s="19" t="s">
        <v>4155</v>
      </c>
      <c r="F924" s="19">
        <v>4999</v>
      </c>
      <c r="G924" s="19">
        <v>4999</v>
      </c>
      <c r="H924" s="19">
        <v>2399.52</v>
      </c>
      <c r="I924" s="19">
        <v>1019.79</v>
      </c>
      <c r="J924" s="19">
        <v>0</v>
      </c>
      <c r="K924" s="19" t="s">
        <v>1744</v>
      </c>
      <c r="L924" s="19">
        <v>3419.31</v>
      </c>
      <c r="M924" s="19">
        <f t="shared" si="140"/>
        <v>3419.31</v>
      </c>
      <c r="N924" s="19">
        <v>10</v>
      </c>
    </row>
    <row r="925" s="13" customFormat="1" customHeight="1" spans="1:14">
      <c r="A925" s="19">
        <f t="shared" ref="A925:A934" si="146">ROW()-2</f>
        <v>923</v>
      </c>
      <c r="B925" s="19" t="s">
        <v>4156</v>
      </c>
      <c r="C925" s="19" t="s">
        <v>2575</v>
      </c>
      <c r="D925" s="20" t="s">
        <v>802</v>
      </c>
      <c r="E925" s="19" t="s">
        <v>2072</v>
      </c>
      <c r="F925" s="19">
        <v>4999</v>
      </c>
      <c r="G925" s="19">
        <v>4999</v>
      </c>
      <c r="H925" s="19">
        <v>2399.52</v>
      </c>
      <c r="I925" s="19">
        <v>1019.79</v>
      </c>
      <c r="J925" s="19">
        <v>0</v>
      </c>
      <c r="K925" s="19" t="s">
        <v>1744</v>
      </c>
      <c r="L925" s="19">
        <v>3419.31</v>
      </c>
      <c r="M925" s="19">
        <f t="shared" si="140"/>
        <v>3419.31</v>
      </c>
      <c r="N925" s="19">
        <v>10</v>
      </c>
    </row>
    <row r="926" s="13" customFormat="1" customHeight="1" spans="1:14">
      <c r="A926" s="19">
        <f t="shared" si="146"/>
        <v>924</v>
      </c>
      <c r="B926" s="19" t="s">
        <v>4157</v>
      </c>
      <c r="C926" s="19" t="s">
        <v>4005</v>
      </c>
      <c r="D926" s="20" t="s">
        <v>802</v>
      </c>
      <c r="E926" s="19" t="s">
        <v>4158</v>
      </c>
      <c r="F926" s="19">
        <v>4999</v>
      </c>
      <c r="G926" s="19">
        <v>4999</v>
      </c>
      <c r="H926" s="19">
        <v>2399.52</v>
      </c>
      <c r="I926" s="19">
        <v>1019.79</v>
      </c>
      <c r="J926" s="19">
        <v>0</v>
      </c>
      <c r="K926" s="19" t="s">
        <v>1744</v>
      </c>
      <c r="L926" s="19">
        <v>3419.31</v>
      </c>
      <c r="M926" s="19">
        <f t="shared" si="140"/>
        <v>3419.31</v>
      </c>
      <c r="N926" s="19">
        <v>9</v>
      </c>
    </row>
    <row r="927" s="13" customFormat="1" customHeight="1" spans="1:14">
      <c r="A927" s="19">
        <f t="shared" si="146"/>
        <v>925</v>
      </c>
      <c r="B927" s="19" t="s">
        <v>4159</v>
      </c>
      <c r="C927" s="19" t="s">
        <v>3148</v>
      </c>
      <c r="D927" s="20" t="s">
        <v>802</v>
      </c>
      <c r="E927" s="19" t="s">
        <v>4160</v>
      </c>
      <c r="F927" s="19">
        <v>4999</v>
      </c>
      <c r="G927" s="19">
        <v>4999</v>
      </c>
      <c r="H927" s="19">
        <v>2399.52</v>
      </c>
      <c r="I927" s="19">
        <v>1019.79</v>
      </c>
      <c r="J927" s="19">
        <v>0</v>
      </c>
      <c r="K927" s="19" t="s">
        <v>1744</v>
      </c>
      <c r="L927" s="19">
        <v>3419.31</v>
      </c>
      <c r="M927" s="19">
        <f t="shared" si="140"/>
        <v>3419.31</v>
      </c>
      <c r="N927" s="19">
        <v>3</v>
      </c>
    </row>
    <row r="928" s="13" customFormat="1" customHeight="1" spans="1:14">
      <c r="A928" s="19">
        <f t="shared" si="146"/>
        <v>926</v>
      </c>
      <c r="B928" s="19" t="s">
        <v>4161</v>
      </c>
      <c r="C928" s="19" t="s">
        <v>4162</v>
      </c>
      <c r="D928" s="20" t="s">
        <v>802</v>
      </c>
      <c r="E928" s="19" t="s">
        <v>4163</v>
      </c>
      <c r="F928" s="19">
        <v>4999</v>
      </c>
      <c r="G928" s="19">
        <v>4999</v>
      </c>
      <c r="H928" s="19">
        <v>2399.52</v>
      </c>
      <c r="I928" s="19">
        <v>1019.79</v>
      </c>
      <c r="J928" s="19">
        <v>0</v>
      </c>
      <c r="K928" s="19" t="s">
        <v>1744</v>
      </c>
      <c r="L928" s="19">
        <v>3419.31</v>
      </c>
      <c r="M928" s="19">
        <f t="shared" si="140"/>
        <v>3419.31</v>
      </c>
      <c r="N928" s="19">
        <v>3</v>
      </c>
    </row>
    <row r="929" s="13" customFormat="1" customHeight="1" spans="1:14">
      <c r="A929" s="19">
        <f t="shared" si="146"/>
        <v>927</v>
      </c>
      <c r="B929" s="19" t="s">
        <v>4164</v>
      </c>
      <c r="C929" s="19" t="s">
        <v>2706</v>
      </c>
      <c r="D929" s="20" t="s">
        <v>802</v>
      </c>
      <c r="E929" s="19" t="s">
        <v>2321</v>
      </c>
      <c r="F929" s="19">
        <v>4999</v>
      </c>
      <c r="G929" s="19">
        <v>4999</v>
      </c>
      <c r="H929" s="19">
        <v>2399.52</v>
      </c>
      <c r="I929" s="19">
        <v>1019.79</v>
      </c>
      <c r="J929" s="19">
        <v>0</v>
      </c>
      <c r="K929" s="19" t="s">
        <v>1744</v>
      </c>
      <c r="L929" s="19">
        <v>3419.31</v>
      </c>
      <c r="M929" s="19">
        <f t="shared" si="140"/>
        <v>3419.31</v>
      </c>
      <c r="N929" s="19">
        <v>0</v>
      </c>
    </row>
    <row r="930" s="13" customFormat="1" customHeight="1" spans="1:14">
      <c r="A930" s="19">
        <f t="shared" si="146"/>
        <v>928</v>
      </c>
      <c r="B930" s="19" t="s">
        <v>4165</v>
      </c>
      <c r="C930" s="19" t="s">
        <v>4166</v>
      </c>
      <c r="D930" s="20" t="s">
        <v>802</v>
      </c>
      <c r="E930" s="19" t="s">
        <v>4167</v>
      </c>
      <c r="F930" s="19">
        <v>4999</v>
      </c>
      <c r="G930" s="19">
        <v>4999</v>
      </c>
      <c r="H930" s="19">
        <v>2399.52</v>
      </c>
      <c r="I930" s="19">
        <v>1019.79</v>
      </c>
      <c r="J930" s="19">
        <v>0</v>
      </c>
      <c r="K930" s="19" t="s">
        <v>1744</v>
      </c>
      <c r="L930" s="19">
        <v>3419.31</v>
      </c>
      <c r="M930" s="19">
        <f t="shared" si="140"/>
        <v>3419.31</v>
      </c>
      <c r="N930" s="19">
        <v>0</v>
      </c>
    </row>
    <row r="931" s="13" customFormat="1" customHeight="1" spans="1:14">
      <c r="A931" s="19">
        <f t="shared" si="146"/>
        <v>929</v>
      </c>
      <c r="B931" s="19" t="s">
        <v>4168</v>
      </c>
      <c r="C931" s="19" t="s">
        <v>4169</v>
      </c>
      <c r="D931" s="20" t="s">
        <v>802</v>
      </c>
      <c r="E931" s="19" t="s">
        <v>3159</v>
      </c>
      <c r="F931" s="19">
        <v>4999</v>
      </c>
      <c r="G931" s="19">
        <v>4999</v>
      </c>
      <c r="H931" s="19">
        <v>1599.68</v>
      </c>
      <c r="I931" s="19">
        <v>679.86</v>
      </c>
      <c r="J931" s="19">
        <v>0</v>
      </c>
      <c r="K931" s="19" t="s">
        <v>2303</v>
      </c>
      <c r="L931" s="19">
        <v>2279.54</v>
      </c>
      <c r="M931" s="19">
        <f t="shared" si="140"/>
        <v>2279.54</v>
      </c>
      <c r="N931" s="19">
        <v>0</v>
      </c>
    </row>
    <row r="932" s="13" customFormat="1" customHeight="1" spans="1:14">
      <c r="A932" s="19">
        <f t="shared" si="146"/>
        <v>930</v>
      </c>
      <c r="B932" s="19" t="s">
        <v>4170</v>
      </c>
      <c r="C932" s="19" t="s">
        <v>4171</v>
      </c>
      <c r="D932" s="20" t="s">
        <v>802</v>
      </c>
      <c r="E932" s="19" t="s">
        <v>4172</v>
      </c>
      <c r="F932" s="19">
        <v>4999</v>
      </c>
      <c r="G932" s="19">
        <v>4999</v>
      </c>
      <c r="H932" s="19">
        <v>1599.68</v>
      </c>
      <c r="I932" s="19">
        <v>679.86</v>
      </c>
      <c r="J932" s="19">
        <v>0</v>
      </c>
      <c r="K932" s="19" t="s">
        <v>2303</v>
      </c>
      <c r="L932" s="19">
        <v>2279.54</v>
      </c>
      <c r="M932" s="19">
        <f t="shared" si="140"/>
        <v>2279.54</v>
      </c>
      <c r="N932" s="19">
        <v>0</v>
      </c>
    </row>
    <row r="933" s="13" customFormat="1" customHeight="1" spans="1:14">
      <c r="A933" s="19">
        <f t="shared" si="146"/>
        <v>931</v>
      </c>
      <c r="B933" s="19" t="s">
        <v>4173</v>
      </c>
      <c r="C933" s="19" t="s">
        <v>4174</v>
      </c>
      <c r="D933" s="20" t="s">
        <v>802</v>
      </c>
      <c r="E933" s="19" t="s">
        <v>3038</v>
      </c>
      <c r="F933" s="19">
        <v>4999</v>
      </c>
      <c r="G933" s="19">
        <v>4999</v>
      </c>
      <c r="H933" s="19">
        <v>1599.68</v>
      </c>
      <c r="I933" s="19">
        <v>679.86</v>
      </c>
      <c r="J933" s="19">
        <v>0</v>
      </c>
      <c r="K933" s="19" t="s">
        <v>2303</v>
      </c>
      <c r="L933" s="19">
        <v>2279.54</v>
      </c>
      <c r="M933" s="19">
        <f t="shared" si="140"/>
        <v>2279.54</v>
      </c>
      <c r="N933" s="19">
        <v>0</v>
      </c>
    </row>
    <row r="934" s="13" customFormat="1" customHeight="1" spans="1:14">
      <c r="A934" s="19">
        <f t="shared" si="146"/>
        <v>932</v>
      </c>
      <c r="B934" s="19" t="s">
        <v>4175</v>
      </c>
      <c r="C934" s="19" t="s">
        <v>4176</v>
      </c>
      <c r="D934" s="20" t="s">
        <v>802</v>
      </c>
      <c r="E934" s="19" t="s">
        <v>2032</v>
      </c>
      <c r="F934" s="19">
        <v>4999</v>
      </c>
      <c r="G934" s="19">
        <v>4999</v>
      </c>
      <c r="H934" s="19">
        <v>1599.68</v>
      </c>
      <c r="I934" s="19">
        <v>679.86</v>
      </c>
      <c r="J934" s="19">
        <v>0</v>
      </c>
      <c r="K934" s="19" t="s">
        <v>2303</v>
      </c>
      <c r="L934" s="19">
        <v>2279.54</v>
      </c>
      <c r="M934" s="19">
        <f t="shared" si="140"/>
        <v>2279.54</v>
      </c>
      <c r="N934" s="19">
        <v>0</v>
      </c>
    </row>
    <row r="935" s="13" customFormat="1" customHeight="1" spans="1:14">
      <c r="A935" s="19">
        <f t="shared" ref="A935:A944" si="147">ROW()-2</f>
        <v>933</v>
      </c>
      <c r="B935" s="19" t="s">
        <v>4177</v>
      </c>
      <c r="C935" s="19" t="s">
        <v>4178</v>
      </c>
      <c r="D935" s="20" t="s">
        <v>802</v>
      </c>
      <c r="E935" s="19" t="s">
        <v>4179</v>
      </c>
      <c r="F935" s="19">
        <v>4999</v>
      </c>
      <c r="G935" s="19">
        <v>4999</v>
      </c>
      <c r="H935" s="19">
        <v>1599.68</v>
      </c>
      <c r="I935" s="19">
        <v>679.86</v>
      </c>
      <c r="J935" s="19">
        <v>0</v>
      </c>
      <c r="K935" s="19" t="s">
        <v>2303</v>
      </c>
      <c r="L935" s="19">
        <v>2279.54</v>
      </c>
      <c r="M935" s="19">
        <f t="shared" si="140"/>
        <v>2279.54</v>
      </c>
      <c r="N935" s="19">
        <v>0</v>
      </c>
    </row>
    <row r="936" s="13" customFormat="1" customHeight="1" spans="1:14">
      <c r="A936" s="19">
        <f t="shared" si="147"/>
        <v>934</v>
      </c>
      <c r="B936" s="19" t="s">
        <v>4180</v>
      </c>
      <c r="C936" s="19" t="s">
        <v>4181</v>
      </c>
      <c r="D936" s="20" t="s">
        <v>805</v>
      </c>
      <c r="E936" s="19" t="s">
        <v>4182</v>
      </c>
      <c r="F936" s="19">
        <v>4999</v>
      </c>
      <c r="G936" s="19">
        <v>4999</v>
      </c>
      <c r="H936" s="19">
        <f t="shared" ref="H936:H956" si="148">F936*0.16*(MID(K936,12,2)-MID(K936,5,2)+1)</f>
        <v>2399.52</v>
      </c>
      <c r="I936" s="19">
        <v>1019.79</v>
      </c>
      <c r="J936" s="19">
        <v>0</v>
      </c>
      <c r="K936" s="19" t="s">
        <v>1744</v>
      </c>
      <c r="L936" s="19">
        <v>3419.31</v>
      </c>
      <c r="M936" s="19">
        <f t="shared" si="140"/>
        <v>3419.31</v>
      </c>
      <c r="N936" s="19">
        <v>12</v>
      </c>
    </row>
    <row r="937" s="13" customFormat="1" customHeight="1" spans="1:14">
      <c r="A937" s="19">
        <f t="shared" si="147"/>
        <v>935</v>
      </c>
      <c r="B937" s="19" t="s">
        <v>4183</v>
      </c>
      <c r="C937" s="19" t="s">
        <v>2546</v>
      </c>
      <c r="D937" s="20" t="s">
        <v>805</v>
      </c>
      <c r="E937" s="19" t="s">
        <v>4184</v>
      </c>
      <c r="F937" s="19">
        <v>4999</v>
      </c>
      <c r="G937" s="19">
        <v>4999</v>
      </c>
      <c r="H937" s="19">
        <f t="shared" si="148"/>
        <v>2399.52</v>
      </c>
      <c r="I937" s="19">
        <v>1019.79</v>
      </c>
      <c r="J937" s="19">
        <v>0</v>
      </c>
      <c r="K937" s="19" t="s">
        <v>1744</v>
      </c>
      <c r="L937" s="19">
        <v>3419.31</v>
      </c>
      <c r="M937" s="19">
        <f t="shared" si="140"/>
        <v>3419.31</v>
      </c>
      <c r="N937" s="19">
        <v>3</v>
      </c>
    </row>
    <row r="938" s="13" customFormat="1" customHeight="1" spans="1:14">
      <c r="A938" s="19">
        <f t="shared" si="147"/>
        <v>936</v>
      </c>
      <c r="B938" s="19" t="s">
        <v>4185</v>
      </c>
      <c r="C938" s="19" t="s">
        <v>4186</v>
      </c>
      <c r="D938" s="20" t="s">
        <v>809</v>
      </c>
      <c r="E938" s="19" t="s">
        <v>4187</v>
      </c>
      <c r="F938" s="19">
        <v>5100</v>
      </c>
      <c r="G938" s="19">
        <v>5100</v>
      </c>
      <c r="H938" s="19">
        <f t="shared" si="148"/>
        <v>2448</v>
      </c>
      <c r="I938" s="19">
        <f t="shared" ref="I938:I943" si="149">G938*0.068*(MID(K938,12,2)-MID(K938,5,2)+1)</f>
        <v>1040.4</v>
      </c>
      <c r="J938" s="19">
        <v>0</v>
      </c>
      <c r="K938" s="19" t="s">
        <v>1744</v>
      </c>
      <c r="L938" s="19">
        <v>3488.4</v>
      </c>
      <c r="M938" s="19">
        <f t="shared" si="140"/>
        <v>3488.4</v>
      </c>
      <c r="N938" s="19">
        <v>15</v>
      </c>
    </row>
    <row r="939" s="13" customFormat="1" customHeight="1" spans="1:14">
      <c r="A939" s="19">
        <f t="shared" si="147"/>
        <v>937</v>
      </c>
      <c r="B939" s="19" t="s">
        <v>4188</v>
      </c>
      <c r="C939" s="19" t="s">
        <v>4189</v>
      </c>
      <c r="D939" s="20" t="s">
        <v>809</v>
      </c>
      <c r="E939" s="19" t="s">
        <v>1778</v>
      </c>
      <c r="F939" s="19">
        <v>4999</v>
      </c>
      <c r="G939" s="19">
        <v>4999</v>
      </c>
      <c r="H939" s="19">
        <f t="shared" si="148"/>
        <v>2399.52</v>
      </c>
      <c r="I939" s="19">
        <v>1019.79</v>
      </c>
      <c r="J939" s="19">
        <v>0</v>
      </c>
      <c r="K939" s="19" t="s">
        <v>1744</v>
      </c>
      <c r="L939" s="19">
        <v>3419.31</v>
      </c>
      <c r="M939" s="19">
        <f t="shared" si="140"/>
        <v>3419.31</v>
      </c>
      <c r="N939" s="19">
        <v>10</v>
      </c>
    </row>
    <row r="940" s="13" customFormat="1" customHeight="1" spans="1:14">
      <c r="A940" s="19">
        <f t="shared" si="147"/>
        <v>938</v>
      </c>
      <c r="B940" s="19" t="s">
        <v>4190</v>
      </c>
      <c r="C940" s="19" t="s">
        <v>4191</v>
      </c>
      <c r="D940" s="20" t="s">
        <v>809</v>
      </c>
      <c r="E940" s="19" t="s">
        <v>4192</v>
      </c>
      <c r="F940" s="19">
        <v>5300</v>
      </c>
      <c r="G940" s="19">
        <v>5300</v>
      </c>
      <c r="H940" s="19">
        <f t="shared" si="148"/>
        <v>2544</v>
      </c>
      <c r="I940" s="19">
        <f t="shared" si="149"/>
        <v>1081.2</v>
      </c>
      <c r="J940" s="19">
        <v>0</v>
      </c>
      <c r="K940" s="19" t="s">
        <v>1744</v>
      </c>
      <c r="L940" s="19">
        <v>3625.2</v>
      </c>
      <c r="M940" s="19">
        <f t="shared" si="140"/>
        <v>3625.2</v>
      </c>
      <c r="N940" s="19">
        <v>15</v>
      </c>
    </row>
    <row r="941" s="13" customFormat="1" customHeight="1" spans="1:14">
      <c r="A941" s="19">
        <f t="shared" si="147"/>
        <v>939</v>
      </c>
      <c r="B941" s="19" t="s">
        <v>4193</v>
      </c>
      <c r="C941" s="19" t="s">
        <v>4194</v>
      </c>
      <c r="D941" s="20" t="s">
        <v>809</v>
      </c>
      <c r="E941" s="19" t="s">
        <v>4195</v>
      </c>
      <c r="F941" s="19">
        <v>4999</v>
      </c>
      <c r="G941" s="19">
        <v>4999</v>
      </c>
      <c r="H941" s="19">
        <f t="shared" si="148"/>
        <v>2399.52</v>
      </c>
      <c r="I941" s="19">
        <v>1019.79</v>
      </c>
      <c r="J941" s="19">
        <v>0</v>
      </c>
      <c r="K941" s="19" t="s">
        <v>1744</v>
      </c>
      <c r="L941" s="19">
        <v>3419.31</v>
      </c>
      <c r="M941" s="19">
        <f t="shared" si="140"/>
        <v>3419.31</v>
      </c>
      <c r="N941" s="19">
        <v>15</v>
      </c>
    </row>
    <row r="942" s="13" customFormat="1" customHeight="1" spans="1:14">
      <c r="A942" s="19">
        <f t="shared" si="147"/>
        <v>940</v>
      </c>
      <c r="B942" s="19" t="s">
        <v>4196</v>
      </c>
      <c r="C942" s="19" t="s">
        <v>2773</v>
      </c>
      <c r="D942" s="20" t="s">
        <v>809</v>
      </c>
      <c r="E942" s="19" t="s">
        <v>4197</v>
      </c>
      <c r="F942" s="19">
        <v>4999</v>
      </c>
      <c r="G942" s="19">
        <v>4999</v>
      </c>
      <c r="H942" s="19">
        <f t="shared" si="148"/>
        <v>2399.52</v>
      </c>
      <c r="I942" s="19">
        <v>1019.79</v>
      </c>
      <c r="J942" s="19">
        <v>0</v>
      </c>
      <c r="K942" s="19" t="s">
        <v>1744</v>
      </c>
      <c r="L942" s="19">
        <v>3419.31</v>
      </c>
      <c r="M942" s="19">
        <f t="shared" si="140"/>
        <v>3419.31</v>
      </c>
      <c r="N942" s="19">
        <v>10</v>
      </c>
    </row>
    <row r="943" s="13" customFormat="1" customHeight="1" spans="1:14">
      <c r="A943" s="19">
        <f t="shared" si="147"/>
        <v>941</v>
      </c>
      <c r="B943" s="19" t="s">
        <v>4198</v>
      </c>
      <c r="C943" s="19" t="s">
        <v>4199</v>
      </c>
      <c r="D943" s="20" t="s">
        <v>809</v>
      </c>
      <c r="E943" s="19" t="s">
        <v>2475</v>
      </c>
      <c r="F943" s="19">
        <v>5700</v>
      </c>
      <c r="G943" s="19">
        <v>5700</v>
      </c>
      <c r="H943" s="19">
        <f t="shared" si="148"/>
        <v>2736</v>
      </c>
      <c r="I943" s="19">
        <f t="shared" si="149"/>
        <v>1162.8</v>
      </c>
      <c r="J943" s="19">
        <v>0</v>
      </c>
      <c r="K943" s="19" t="s">
        <v>1744</v>
      </c>
      <c r="L943" s="19">
        <v>3898.8</v>
      </c>
      <c r="M943" s="19">
        <f t="shared" si="140"/>
        <v>3898.8</v>
      </c>
      <c r="N943" s="19">
        <v>16</v>
      </c>
    </row>
    <row r="944" s="13" customFormat="1" customHeight="1" spans="1:14">
      <c r="A944" s="19">
        <f t="shared" si="147"/>
        <v>942</v>
      </c>
      <c r="B944" s="19" t="s">
        <v>4200</v>
      </c>
      <c r="C944" s="19" t="s">
        <v>4201</v>
      </c>
      <c r="D944" s="20" t="s">
        <v>809</v>
      </c>
      <c r="E944" s="19" t="s">
        <v>3973</v>
      </c>
      <c r="F944" s="19">
        <v>4999</v>
      </c>
      <c r="G944" s="19">
        <v>4999</v>
      </c>
      <c r="H944" s="19">
        <f t="shared" si="148"/>
        <v>2399.52</v>
      </c>
      <c r="I944" s="19">
        <v>1019.79</v>
      </c>
      <c r="J944" s="19">
        <v>0</v>
      </c>
      <c r="K944" s="19" t="s">
        <v>1744</v>
      </c>
      <c r="L944" s="19">
        <v>3419.31</v>
      </c>
      <c r="M944" s="19">
        <f t="shared" si="140"/>
        <v>3419.31</v>
      </c>
      <c r="N944" s="19">
        <v>15</v>
      </c>
    </row>
    <row r="945" s="13" customFormat="1" customHeight="1" spans="1:14">
      <c r="A945" s="19">
        <f t="shared" ref="A945:A954" si="150">ROW()-2</f>
        <v>943</v>
      </c>
      <c r="B945" s="19" t="s">
        <v>4202</v>
      </c>
      <c r="C945" s="19" t="s">
        <v>4203</v>
      </c>
      <c r="D945" s="20" t="s">
        <v>809</v>
      </c>
      <c r="E945" s="19" t="s">
        <v>4204</v>
      </c>
      <c r="F945" s="19">
        <v>4999</v>
      </c>
      <c r="G945" s="19">
        <v>4999</v>
      </c>
      <c r="H945" s="19">
        <f t="shared" si="148"/>
        <v>2399.52</v>
      </c>
      <c r="I945" s="19">
        <v>1019.79</v>
      </c>
      <c r="J945" s="19">
        <v>0</v>
      </c>
      <c r="K945" s="19" t="s">
        <v>1744</v>
      </c>
      <c r="L945" s="19">
        <v>3419.31</v>
      </c>
      <c r="M945" s="19">
        <f t="shared" si="140"/>
        <v>3419.31</v>
      </c>
      <c r="N945" s="19">
        <v>15</v>
      </c>
    </row>
    <row r="946" s="13" customFormat="1" customHeight="1" spans="1:14">
      <c r="A946" s="19">
        <f t="shared" si="150"/>
        <v>944</v>
      </c>
      <c r="B946" s="19" t="s">
        <v>4205</v>
      </c>
      <c r="C946" s="19" t="s">
        <v>4206</v>
      </c>
      <c r="D946" s="20" t="s">
        <v>809</v>
      </c>
      <c r="E946" s="19" t="s">
        <v>4207</v>
      </c>
      <c r="F946" s="19">
        <v>4999</v>
      </c>
      <c r="G946" s="19">
        <v>4999</v>
      </c>
      <c r="H946" s="19">
        <f t="shared" si="148"/>
        <v>2399.52</v>
      </c>
      <c r="I946" s="19">
        <v>1019.79</v>
      </c>
      <c r="J946" s="19">
        <v>0</v>
      </c>
      <c r="K946" s="19" t="s">
        <v>1744</v>
      </c>
      <c r="L946" s="19">
        <v>3419.31</v>
      </c>
      <c r="M946" s="19">
        <f t="shared" si="140"/>
        <v>3419.31</v>
      </c>
      <c r="N946" s="19">
        <v>15</v>
      </c>
    </row>
    <row r="947" s="13" customFormat="1" customHeight="1" spans="1:14">
      <c r="A947" s="19">
        <f t="shared" si="150"/>
        <v>945</v>
      </c>
      <c r="B947" s="19" t="s">
        <v>4208</v>
      </c>
      <c r="C947" s="19" t="s">
        <v>4209</v>
      </c>
      <c r="D947" s="20" t="s">
        <v>809</v>
      </c>
      <c r="E947" s="19" t="s">
        <v>3419</v>
      </c>
      <c r="F947" s="19">
        <v>4999</v>
      </c>
      <c r="G947" s="19">
        <v>4999</v>
      </c>
      <c r="H947" s="19">
        <f t="shared" si="148"/>
        <v>2399.52</v>
      </c>
      <c r="I947" s="19">
        <v>1019.79</v>
      </c>
      <c r="J947" s="19">
        <v>0</v>
      </c>
      <c r="K947" s="19" t="s">
        <v>1744</v>
      </c>
      <c r="L947" s="19">
        <v>3419.31</v>
      </c>
      <c r="M947" s="19">
        <f t="shared" si="140"/>
        <v>3419.31</v>
      </c>
      <c r="N947" s="19">
        <v>15</v>
      </c>
    </row>
    <row r="948" s="13" customFormat="1" customHeight="1" spans="1:14">
      <c r="A948" s="19">
        <f t="shared" si="150"/>
        <v>946</v>
      </c>
      <c r="B948" s="19" t="s">
        <v>4210</v>
      </c>
      <c r="C948" s="19" t="s">
        <v>4211</v>
      </c>
      <c r="D948" s="20" t="s">
        <v>809</v>
      </c>
      <c r="E948" s="19" t="s">
        <v>2016</v>
      </c>
      <c r="F948" s="19">
        <v>4999</v>
      </c>
      <c r="G948" s="19">
        <v>4999</v>
      </c>
      <c r="H948" s="19">
        <f t="shared" si="148"/>
        <v>2399.52</v>
      </c>
      <c r="I948" s="19">
        <v>1019.79</v>
      </c>
      <c r="J948" s="19">
        <v>0</v>
      </c>
      <c r="K948" s="19" t="s">
        <v>1744</v>
      </c>
      <c r="L948" s="19">
        <v>3419.31</v>
      </c>
      <c r="M948" s="19">
        <f t="shared" si="140"/>
        <v>3419.31</v>
      </c>
      <c r="N948" s="19">
        <v>15</v>
      </c>
    </row>
    <row r="949" s="13" customFormat="1" customHeight="1" spans="1:14">
      <c r="A949" s="19">
        <f t="shared" si="150"/>
        <v>947</v>
      </c>
      <c r="B949" s="19" t="s">
        <v>4212</v>
      </c>
      <c r="C949" s="19" t="s">
        <v>2793</v>
      </c>
      <c r="D949" s="20" t="s">
        <v>809</v>
      </c>
      <c r="E949" s="19" t="s">
        <v>4213</v>
      </c>
      <c r="F949" s="19">
        <v>4999</v>
      </c>
      <c r="G949" s="19">
        <v>4999</v>
      </c>
      <c r="H949" s="19">
        <f t="shared" si="148"/>
        <v>2399.52</v>
      </c>
      <c r="I949" s="19">
        <v>1019.79</v>
      </c>
      <c r="J949" s="19">
        <v>0</v>
      </c>
      <c r="K949" s="19" t="s">
        <v>1744</v>
      </c>
      <c r="L949" s="19">
        <v>3419.31</v>
      </c>
      <c r="M949" s="19">
        <f t="shared" si="140"/>
        <v>3419.31</v>
      </c>
      <c r="N949" s="19">
        <v>13</v>
      </c>
    </row>
    <row r="950" s="13" customFormat="1" customHeight="1" spans="1:14">
      <c r="A950" s="19">
        <f t="shared" si="150"/>
        <v>948</v>
      </c>
      <c r="B950" s="19" t="s">
        <v>4214</v>
      </c>
      <c r="C950" s="19" t="s">
        <v>4215</v>
      </c>
      <c r="D950" s="20" t="s">
        <v>809</v>
      </c>
      <c r="E950" s="19" t="s">
        <v>1783</v>
      </c>
      <c r="F950" s="19">
        <v>4999</v>
      </c>
      <c r="G950" s="19">
        <v>4999</v>
      </c>
      <c r="H950" s="19">
        <f t="shared" si="148"/>
        <v>2399.52</v>
      </c>
      <c r="I950" s="19">
        <v>1019.79</v>
      </c>
      <c r="J950" s="19">
        <v>0</v>
      </c>
      <c r="K950" s="19" t="s">
        <v>1744</v>
      </c>
      <c r="L950" s="19">
        <v>3419.31</v>
      </c>
      <c r="M950" s="19">
        <f t="shared" si="140"/>
        <v>3419.31</v>
      </c>
      <c r="N950" s="19">
        <v>13</v>
      </c>
    </row>
    <row r="951" s="13" customFormat="1" customHeight="1" spans="1:14">
      <c r="A951" s="19">
        <f t="shared" si="150"/>
        <v>949</v>
      </c>
      <c r="B951" s="19" t="s">
        <v>4216</v>
      </c>
      <c r="C951" s="19" t="s">
        <v>4217</v>
      </c>
      <c r="D951" s="20" t="s">
        <v>809</v>
      </c>
      <c r="E951" s="19" t="s">
        <v>4218</v>
      </c>
      <c r="F951" s="19">
        <v>4999</v>
      </c>
      <c r="G951" s="19">
        <v>4999</v>
      </c>
      <c r="H951" s="19">
        <f t="shared" si="148"/>
        <v>2399.52</v>
      </c>
      <c r="I951" s="19">
        <v>1019.79</v>
      </c>
      <c r="J951" s="19">
        <v>0</v>
      </c>
      <c r="K951" s="19" t="s">
        <v>1744</v>
      </c>
      <c r="L951" s="19">
        <v>3419.31</v>
      </c>
      <c r="M951" s="19">
        <f t="shared" si="140"/>
        <v>3419.31</v>
      </c>
      <c r="N951" s="19">
        <v>11</v>
      </c>
    </row>
    <row r="952" s="13" customFormat="1" customHeight="1" spans="1:14">
      <c r="A952" s="19">
        <f t="shared" si="150"/>
        <v>950</v>
      </c>
      <c r="B952" s="19" t="s">
        <v>4219</v>
      </c>
      <c r="C952" s="19" t="s">
        <v>4220</v>
      </c>
      <c r="D952" s="20" t="s">
        <v>809</v>
      </c>
      <c r="E952" s="19" t="s">
        <v>4221</v>
      </c>
      <c r="F952" s="19">
        <v>4999</v>
      </c>
      <c r="G952" s="19">
        <v>4999</v>
      </c>
      <c r="H952" s="19">
        <f t="shared" si="148"/>
        <v>2399.52</v>
      </c>
      <c r="I952" s="19">
        <v>1019.79</v>
      </c>
      <c r="J952" s="19">
        <v>0</v>
      </c>
      <c r="K952" s="19" t="s">
        <v>1744</v>
      </c>
      <c r="L952" s="19">
        <v>3419.31</v>
      </c>
      <c r="M952" s="19">
        <f t="shared" si="140"/>
        <v>3419.31</v>
      </c>
      <c r="N952" s="19">
        <v>4</v>
      </c>
    </row>
    <row r="953" s="13" customFormat="1" customHeight="1" spans="1:14">
      <c r="A953" s="19">
        <f t="shared" si="150"/>
        <v>951</v>
      </c>
      <c r="B953" s="19" t="s">
        <v>4222</v>
      </c>
      <c r="C953" s="19" t="s">
        <v>4223</v>
      </c>
      <c r="D953" s="20" t="s">
        <v>809</v>
      </c>
      <c r="E953" s="19" t="s">
        <v>4224</v>
      </c>
      <c r="F953" s="19">
        <v>4999</v>
      </c>
      <c r="G953" s="19">
        <v>4999</v>
      </c>
      <c r="H953" s="19">
        <f t="shared" si="148"/>
        <v>2399.52</v>
      </c>
      <c r="I953" s="19">
        <v>1019.79</v>
      </c>
      <c r="J953" s="19">
        <v>0</v>
      </c>
      <c r="K953" s="19" t="s">
        <v>1744</v>
      </c>
      <c r="L953" s="19">
        <v>3419.31</v>
      </c>
      <c r="M953" s="19">
        <f t="shared" si="140"/>
        <v>3419.31</v>
      </c>
      <c r="N953" s="19">
        <v>2</v>
      </c>
    </row>
    <row r="954" s="13" customFormat="1" customHeight="1" spans="1:14">
      <c r="A954" s="19">
        <f t="shared" si="150"/>
        <v>952</v>
      </c>
      <c r="B954" s="19" t="s">
        <v>4225</v>
      </c>
      <c r="C954" s="19" t="s">
        <v>4226</v>
      </c>
      <c r="D954" s="20" t="s">
        <v>809</v>
      </c>
      <c r="E954" s="19" t="s">
        <v>4227</v>
      </c>
      <c r="F954" s="19">
        <v>4999</v>
      </c>
      <c r="G954" s="19">
        <v>4999</v>
      </c>
      <c r="H954" s="19">
        <f t="shared" si="148"/>
        <v>2399.52</v>
      </c>
      <c r="I954" s="19">
        <v>1019.79</v>
      </c>
      <c r="J954" s="19">
        <v>0</v>
      </c>
      <c r="K954" s="19" t="s">
        <v>1744</v>
      </c>
      <c r="L954" s="19">
        <v>3419.31</v>
      </c>
      <c r="M954" s="19">
        <f t="shared" si="140"/>
        <v>3419.31</v>
      </c>
      <c r="N954" s="19">
        <v>1</v>
      </c>
    </row>
    <row r="955" s="13" customFormat="1" customHeight="1" spans="1:14">
      <c r="A955" s="19">
        <f t="shared" ref="A955:A964" si="151">ROW()-2</f>
        <v>953</v>
      </c>
      <c r="B955" s="19" t="s">
        <v>4228</v>
      </c>
      <c r="C955" s="19" t="s">
        <v>4229</v>
      </c>
      <c r="D955" s="20" t="s">
        <v>809</v>
      </c>
      <c r="E955" s="19" t="s">
        <v>3066</v>
      </c>
      <c r="F955" s="19">
        <v>4999</v>
      </c>
      <c r="G955" s="19">
        <v>4999</v>
      </c>
      <c r="H955" s="19">
        <f t="shared" si="148"/>
        <v>2399.52</v>
      </c>
      <c r="I955" s="19">
        <v>1019.79</v>
      </c>
      <c r="J955" s="19">
        <v>0</v>
      </c>
      <c r="K955" s="19" t="s">
        <v>1744</v>
      </c>
      <c r="L955" s="19">
        <v>3419.31</v>
      </c>
      <c r="M955" s="19">
        <f t="shared" si="140"/>
        <v>3419.31</v>
      </c>
      <c r="N955" s="19">
        <v>1</v>
      </c>
    </row>
    <row r="956" s="13" customFormat="1" customHeight="1" spans="1:14">
      <c r="A956" s="19">
        <f t="shared" si="151"/>
        <v>954</v>
      </c>
      <c r="B956" s="19" t="s">
        <v>4230</v>
      </c>
      <c r="C956" s="19" t="s">
        <v>4231</v>
      </c>
      <c r="D956" s="20" t="s">
        <v>809</v>
      </c>
      <c r="E956" s="19" t="s">
        <v>2876</v>
      </c>
      <c r="F956" s="19">
        <v>8000</v>
      </c>
      <c r="G956" s="19">
        <v>8000</v>
      </c>
      <c r="H956" s="19">
        <f t="shared" si="148"/>
        <v>3840</v>
      </c>
      <c r="I956" s="19">
        <f>G956*0.068*(MID(K956,12,2)-MID(K956,5,2)+1)</f>
        <v>1632</v>
      </c>
      <c r="J956" s="19">
        <v>0</v>
      </c>
      <c r="K956" s="19" t="s">
        <v>1744</v>
      </c>
      <c r="L956" s="19">
        <v>5472</v>
      </c>
      <c r="M956" s="19">
        <f t="shared" si="140"/>
        <v>5472</v>
      </c>
      <c r="N956" s="19">
        <v>30</v>
      </c>
    </row>
    <row r="957" s="13" customFormat="1" customHeight="1" spans="1:14">
      <c r="A957" s="19">
        <f t="shared" si="151"/>
        <v>955</v>
      </c>
      <c r="B957" s="19" t="s">
        <v>4232</v>
      </c>
      <c r="C957" s="19" t="s">
        <v>4233</v>
      </c>
      <c r="D957" s="20" t="s">
        <v>813</v>
      </c>
      <c r="E957" s="19" t="s">
        <v>4234</v>
      </c>
      <c r="F957" s="19">
        <v>4999</v>
      </c>
      <c r="G957" s="19">
        <v>4999</v>
      </c>
      <c r="H957" s="19">
        <f t="shared" ref="H957:H959" si="152">799.84*3</f>
        <v>2399.52</v>
      </c>
      <c r="I957" s="19">
        <f t="shared" ref="I957:I959" si="153">339.93*3</f>
        <v>1019.79</v>
      </c>
      <c r="J957" s="19">
        <v>0</v>
      </c>
      <c r="K957" s="19" t="s">
        <v>1744</v>
      </c>
      <c r="L957" s="19">
        <v>3419.31</v>
      </c>
      <c r="M957" s="19">
        <f t="shared" si="140"/>
        <v>3419.31</v>
      </c>
      <c r="N957" s="19">
        <v>29</v>
      </c>
    </row>
    <row r="958" s="13" customFormat="1" customHeight="1" spans="1:14">
      <c r="A958" s="19">
        <f t="shared" si="151"/>
        <v>956</v>
      </c>
      <c r="B958" s="19" t="s">
        <v>4235</v>
      </c>
      <c r="C958" s="19" t="s">
        <v>4236</v>
      </c>
      <c r="D958" s="20" t="s">
        <v>813</v>
      </c>
      <c r="E958" s="19" t="s">
        <v>4237</v>
      </c>
      <c r="F958" s="19">
        <v>4999</v>
      </c>
      <c r="G958" s="19">
        <v>4999</v>
      </c>
      <c r="H958" s="19">
        <f t="shared" si="152"/>
        <v>2399.52</v>
      </c>
      <c r="I958" s="19">
        <f t="shared" si="153"/>
        <v>1019.79</v>
      </c>
      <c r="J958" s="19">
        <v>0</v>
      </c>
      <c r="K958" s="19" t="s">
        <v>1744</v>
      </c>
      <c r="L958" s="19">
        <v>3419.31</v>
      </c>
      <c r="M958" s="19">
        <f t="shared" si="140"/>
        <v>3419.31</v>
      </c>
      <c r="N958" s="19">
        <v>24</v>
      </c>
    </row>
    <row r="959" s="13" customFormat="1" customHeight="1" spans="1:14">
      <c r="A959" s="19">
        <f t="shared" si="151"/>
        <v>957</v>
      </c>
      <c r="B959" s="19" t="s">
        <v>4238</v>
      </c>
      <c r="C959" s="19" t="s">
        <v>3642</v>
      </c>
      <c r="D959" s="20" t="s">
        <v>813</v>
      </c>
      <c r="E959" s="19" t="s">
        <v>2298</v>
      </c>
      <c r="F959" s="19">
        <v>4999</v>
      </c>
      <c r="G959" s="19">
        <v>4999</v>
      </c>
      <c r="H959" s="19">
        <f t="shared" si="152"/>
        <v>2399.52</v>
      </c>
      <c r="I959" s="19">
        <f t="shared" si="153"/>
        <v>1019.79</v>
      </c>
      <c r="J959" s="19">
        <v>0</v>
      </c>
      <c r="K959" s="19" t="s">
        <v>1744</v>
      </c>
      <c r="L959" s="19">
        <v>3419.31</v>
      </c>
      <c r="M959" s="19">
        <f t="shared" si="140"/>
        <v>3419.31</v>
      </c>
      <c r="N959" s="19">
        <v>24</v>
      </c>
    </row>
    <row r="960" s="13" customFormat="1" customHeight="1" spans="1:14">
      <c r="A960" s="19">
        <f t="shared" si="151"/>
        <v>958</v>
      </c>
      <c r="B960" s="19" t="s">
        <v>3654</v>
      </c>
      <c r="C960" s="19" t="s">
        <v>4239</v>
      </c>
      <c r="D960" s="20" t="s">
        <v>813</v>
      </c>
      <c r="E960" s="19" t="s">
        <v>1858</v>
      </c>
      <c r="F960" s="19">
        <v>4999</v>
      </c>
      <c r="G960" s="19">
        <v>4999</v>
      </c>
      <c r="H960" s="19">
        <v>799.84</v>
      </c>
      <c r="I960" s="19">
        <v>339.93</v>
      </c>
      <c r="J960" s="19">
        <v>0</v>
      </c>
      <c r="K960" s="19">
        <v>202501</v>
      </c>
      <c r="L960" s="19">
        <v>1139.77</v>
      </c>
      <c r="M960" s="19">
        <f t="shared" si="140"/>
        <v>1139.77</v>
      </c>
      <c r="N960" s="19">
        <v>35</v>
      </c>
    </row>
    <row r="961" s="13" customFormat="1" customHeight="1" spans="1:14">
      <c r="A961" s="19">
        <f t="shared" si="151"/>
        <v>959</v>
      </c>
      <c r="B961" s="19" t="s">
        <v>4240</v>
      </c>
      <c r="C961" s="19" t="s">
        <v>4241</v>
      </c>
      <c r="D961" s="20" t="s">
        <v>813</v>
      </c>
      <c r="E961" s="19" t="s">
        <v>1757</v>
      </c>
      <c r="F961" s="19">
        <v>4999</v>
      </c>
      <c r="G961" s="19">
        <v>4999</v>
      </c>
      <c r="H961" s="19">
        <f t="shared" ref="H961:H982" si="154">799.84*3</f>
        <v>2399.52</v>
      </c>
      <c r="I961" s="19">
        <f t="shared" ref="I961:I982" si="155">339.93*3</f>
        <v>1019.79</v>
      </c>
      <c r="J961" s="19">
        <v>0</v>
      </c>
      <c r="K961" s="19" t="s">
        <v>1744</v>
      </c>
      <c r="L961" s="19">
        <v>3419.31</v>
      </c>
      <c r="M961" s="19">
        <f t="shared" si="140"/>
        <v>3419.31</v>
      </c>
      <c r="N961" s="19">
        <v>23</v>
      </c>
    </row>
    <row r="962" s="13" customFormat="1" customHeight="1" spans="1:14">
      <c r="A962" s="19">
        <f t="shared" si="151"/>
        <v>960</v>
      </c>
      <c r="B962" s="19" t="s">
        <v>4242</v>
      </c>
      <c r="C962" s="19" t="s">
        <v>2932</v>
      </c>
      <c r="D962" s="20" t="s">
        <v>813</v>
      </c>
      <c r="E962" s="19" t="s">
        <v>2138</v>
      </c>
      <c r="F962" s="19">
        <v>4999</v>
      </c>
      <c r="G962" s="19">
        <v>4999</v>
      </c>
      <c r="H962" s="19">
        <f t="shared" si="154"/>
        <v>2399.52</v>
      </c>
      <c r="I962" s="19">
        <f t="shared" si="155"/>
        <v>1019.79</v>
      </c>
      <c r="J962" s="19">
        <v>0</v>
      </c>
      <c r="K962" s="19" t="s">
        <v>1744</v>
      </c>
      <c r="L962" s="19">
        <v>3419.31</v>
      </c>
      <c r="M962" s="19">
        <f t="shared" si="140"/>
        <v>3419.31</v>
      </c>
      <c r="N962" s="19">
        <v>24</v>
      </c>
    </row>
    <row r="963" s="13" customFormat="1" customHeight="1" spans="1:14">
      <c r="A963" s="19">
        <f t="shared" si="151"/>
        <v>961</v>
      </c>
      <c r="B963" s="19" t="s">
        <v>4243</v>
      </c>
      <c r="C963" s="19" t="s">
        <v>4244</v>
      </c>
      <c r="D963" s="20" t="s">
        <v>813</v>
      </c>
      <c r="E963" s="19" t="s">
        <v>4245</v>
      </c>
      <c r="F963" s="19">
        <v>4999</v>
      </c>
      <c r="G963" s="19">
        <v>4999</v>
      </c>
      <c r="H963" s="19">
        <f t="shared" si="154"/>
        <v>2399.52</v>
      </c>
      <c r="I963" s="19">
        <f t="shared" si="155"/>
        <v>1019.79</v>
      </c>
      <c r="J963" s="19">
        <v>0</v>
      </c>
      <c r="K963" s="19" t="s">
        <v>1744</v>
      </c>
      <c r="L963" s="19">
        <v>3419.31</v>
      </c>
      <c r="M963" s="19">
        <f t="shared" si="140"/>
        <v>3419.31</v>
      </c>
      <c r="N963" s="19">
        <v>24</v>
      </c>
    </row>
    <row r="964" s="13" customFormat="1" customHeight="1" spans="1:14">
      <c r="A964" s="19">
        <f t="shared" si="151"/>
        <v>962</v>
      </c>
      <c r="B964" s="19" t="s">
        <v>4246</v>
      </c>
      <c r="C964" s="19" t="s">
        <v>3344</v>
      </c>
      <c r="D964" s="20" t="s">
        <v>813</v>
      </c>
      <c r="E964" s="19" t="s">
        <v>2019</v>
      </c>
      <c r="F964" s="19">
        <v>4999</v>
      </c>
      <c r="G964" s="19">
        <v>4999</v>
      </c>
      <c r="H964" s="19">
        <f t="shared" si="154"/>
        <v>2399.52</v>
      </c>
      <c r="I964" s="19">
        <f t="shared" si="155"/>
        <v>1019.79</v>
      </c>
      <c r="J964" s="19">
        <v>0</v>
      </c>
      <c r="K964" s="19" t="s">
        <v>1744</v>
      </c>
      <c r="L964" s="19">
        <v>3419.31</v>
      </c>
      <c r="M964" s="19">
        <f t="shared" si="140"/>
        <v>3419.31</v>
      </c>
      <c r="N964" s="19">
        <v>17</v>
      </c>
    </row>
    <row r="965" s="13" customFormat="1" customHeight="1" spans="1:14">
      <c r="A965" s="19">
        <f t="shared" ref="A965:A974" si="156">ROW()-2</f>
        <v>963</v>
      </c>
      <c r="B965" s="19" t="s">
        <v>4247</v>
      </c>
      <c r="C965" s="19" t="s">
        <v>4248</v>
      </c>
      <c r="D965" s="20" t="s">
        <v>813</v>
      </c>
      <c r="E965" s="19" t="s">
        <v>2106</v>
      </c>
      <c r="F965" s="19">
        <v>4999</v>
      </c>
      <c r="G965" s="19">
        <v>4999</v>
      </c>
      <c r="H965" s="19">
        <f t="shared" si="154"/>
        <v>2399.52</v>
      </c>
      <c r="I965" s="19">
        <f t="shared" si="155"/>
        <v>1019.79</v>
      </c>
      <c r="J965" s="19">
        <v>0</v>
      </c>
      <c r="K965" s="19" t="s">
        <v>1744</v>
      </c>
      <c r="L965" s="19">
        <v>3419.31</v>
      </c>
      <c r="M965" s="19">
        <f t="shared" ref="M965:M1028" si="157">L965</f>
        <v>3419.31</v>
      </c>
      <c r="N965" s="19">
        <v>13</v>
      </c>
    </row>
    <row r="966" s="13" customFormat="1" customHeight="1" spans="1:14">
      <c r="A966" s="19">
        <f t="shared" si="156"/>
        <v>964</v>
      </c>
      <c r="B966" s="19" t="s">
        <v>4249</v>
      </c>
      <c r="C966" s="19" t="s">
        <v>4250</v>
      </c>
      <c r="D966" s="20" t="s">
        <v>813</v>
      </c>
      <c r="E966" s="19" t="s">
        <v>4251</v>
      </c>
      <c r="F966" s="19">
        <v>4999</v>
      </c>
      <c r="G966" s="19">
        <v>4999</v>
      </c>
      <c r="H966" s="19">
        <f t="shared" si="154"/>
        <v>2399.52</v>
      </c>
      <c r="I966" s="19">
        <f t="shared" si="155"/>
        <v>1019.79</v>
      </c>
      <c r="J966" s="19">
        <v>0</v>
      </c>
      <c r="K966" s="19" t="s">
        <v>1744</v>
      </c>
      <c r="L966" s="19">
        <v>3419.31</v>
      </c>
      <c r="M966" s="19">
        <f t="shared" si="157"/>
        <v>3419.31</v>
      </c>
      <c r="N966" s="19">
        <v>11</v>
      </c>
    </row>
    <row r="967" s="13" customFormat="1" customHeight="1" spans="1:14">
      <c r="A967" s="19">
        <f t="shared" si="156"/>
        <v>965</v>
      </c>
      <c r="B967" s="19" t="s">
        <v>4252</v>
      </c>
      <c r="C967" s="19" t="s">
        <v>1768</v>
      </c>
      <c r="D967" s="20" t="s">
        <v>813</v>
      </c>
      <c r="E967" s="19" t="s">
        <v>4253</v>
      </c>
      <c r="F967" s="19">
        <v>4999</v>
      </c>
      <c r="G967" s="19">
        <v>4999</v>
      </c>
      <c r="H967" s="19">
        <f t="shared" si="154"/>
        <v>2399.52</v>
      </c>
      <c r="I967" s="19">
        <f t="shared" si="155"/>
        <v>1019.79</v>
      </c>
      <c r="J967" s="19">
        <v>0</v>
      </c>
      <c r="K967" s="19" t="s">
        <v>1744</v>
      </c>
      <c r="L967" s="19">
        <v>3419.31</v>
      </c>
      <c r="M967" s="19">
        <f t="shared" si="157"/>
        <v>3419.31</v>
      </c>
      <c r="N967" s="19">
        <v>17</v>
      </c>
    </row>
    <row r="968" s="13" customFormat="1" customHeight="1" spans="1:14">
      <c r="A968" s="19">
        <f t="shared" si="156"/>
        <v>966</v>
      </c>
      <c r="B968" s="19" t="s">
        <v>4254</v>
      </c>
      <c r="C968" s="19" t="s">
        <v>4255</v>
      </c>
      <c r="D968" s="20" t="s">
        <v>813</v>
      </c>
      <c r="E968" s="19" t="s">
        <v>4256</v>
      </c>
      <c r="F968" s="19">
        <v>4999</v>
      </c>
      <c r="G968" s="19">
        <v>4999</v>
      </c>
      <c r="H968" s="19">
        <f t="shared" si="154"/>
        <v>2399.52</v>
      </c>
      <c r="I968" s="19">
        <f t="shared" si="155"/>
        <v>1019.79</v>
      </c>
      <c r="J968" s="19">
        <v>0</v>
      </c>
      <c r="K968" s="19" t="s">
        <v>1744</v>
      </c>
      <c r="L968" s="19">
        <v>3419.31</v>
      </c>
      <c r="M968" s="19">
        <f t="shared" si="157"/>
        <v>3419.31</v>
      </c>
      <c r="N968" s="19">
        <v>17</v>
      </c>
    </row>
    <row r="969" s="13" customFormat="1" customHeight="1" spans="1:14">
      <c r="A969" s="19">
        <f t="shared" si="156"/>
        <v>967</v>
      </c>
      <c r="B969" s="19" t="s">
        <v>4257</v>
      </c>
      <c r="C969" s="19" t="s">
        <v>4258</v>
      </c>
      <c r="D969" s="20" t="s">
        <v>813</v>
      </c>
      <c r="E969" s="19" t="s">
        <v>2100</v>
      </c>
      <c r="F969" s="19">
        <v>4999</v>
      </c>
      <c r="G969" s="19">
        <v>4999</v>
      </c>
      <c r="H969" s="19">
        <f t="shared" si="154"/>
        <v>2399.52</v>
      </c>
      <c r="I969" s="19">
        <f t="shared" si="155"/>
        <v>1019.79</v>
      </c>
      <c r="J969" s="19">
        <v>0</v>
      </c>
      <c r="K969" s="19" t="s">
        <v>1744</v>
      </c>
      <c r="L969" s="19">
        <v>3419.31</v>
      </c>
      <c r="M969" s="19">
        <f t="shared" si="157"/>
        <v>3419.31</v>
      </c>
      <c r="N969" s="19">
        <v>13</v>
      </c>
    </row>
    <row r="970" s="13" customFormat="1" customHeight="1" spans="1:14">
      <c r="A970" s="19">
        <f t="shared" si="156"/>
        <v>968</v>
      </c>
      <c r="B970" s="19" t="s">
        <v>4259</v>
      </c>
      <c r="C970" s="19" t="s">
        <v>4260</v>
      </c>
      <c r="D970" s="20" t="s">
        <v>813</v>
      </c>
      <c r="E970" s="19" t="s">
        <v>2228</v>
      </c>
      <c r="F970" s="19">
        <v>4999</v>
      </c>
      <c r="G970" s="19">
        <v>4999</v>
      </c>
      <c r="H970" s="19">
        <f t="shared" si="154"/>
        <v>2399.52</v>
      </c>
      <c r="I970" s="19">
        <f t="shared" si="155"/>
        <v>1019.79</v>
      </c>
      <c r="J970" s="19">
        <v>0</v>
      </c>
      <c r="K970" s="19" t="s">
        <v>1744</v>
      </c>
      <c r="L970" s="19">
        <v>3419.31</v>
      </c>
      <c r="M970" s="19">
        <f t="shared" si="157"/>
        <v>3419.31</v>
      </c>
      <c r="N970" s="19">
        <v>16</v>
      </c>
    </row>
    <row r="971" s="13" customFormat="1" customHeight="1" spans="1:14">
      <c r="A971" s="19">
        <f t="shared" si="156"/>
        <v>969</v>
      </c>
      <c r="B971" s="19" t="s">
        <v>4261</v>
      </c>
      <c r="C971" s="19" t="s">
        <v>3060</v>
      </c>
      <c r="D971" s="20" t="s">
        <v>813</v>
      </c>
      <c r="E971" s="19" t="s">
        <v>4262</v>
      </c>
      <c r="F971" s="19">
        <v>4999</v>
      </c>
      <c r="G971" s="19">
        <v>4999</v>
      </c>
      <c r="H971" s="19">
        <f t="shared" si="154"/>
        <v>2399.52</v>
      </c>
      <c r="I971" s="19">
        <f t="shared" si="155"/>
        <v>1019.79</v>
      </c>
      <c r="J971" s="19">
        <v>0</v>
      </c>
      <c r="K971" s="19" t="s">
        <v>1744</v>
      </c>
      <c r="L971" s="19">
        <v>3419.31</v>
      </c>
      <c r="M971" s="19">
        <f t="shared" si="157"/>
        <v>3419.31</v>
      </c>
      <c r="N971" s="19">
        <v>33</v>
      </c>
    </row>
    <row r="972" s="13" customFormat="1" customHeight="1" spans="1:14">
      <c r="A972" s="19">
        <f t="shared" si="156"/>
        <v>970</v>
      </c>
      <c r="B972" s="19" t="s">
        <v>4263</v>
      </c>
      <c r="C972" s="19" t="s">
        <v>4264</v>
      </c>
      <c r="D972" s="20" t="s">
        <v>813</v>
      </c>
      <c r="E972" s="19" t="s">
        <v>4265</v>
      </c>
      <c r="F972" s="19">
        <v>4999</v>
      </c>
      <c r="G972" s="19">
        <v>4999</v>
      </c>
      <c r="H972" s="19">
        <f t="shared" si="154"/>
        <v>2399.52</v>
      </c>
      <c r="I972" s="19">
        <f t="shared" si="155"/>
        <v>1019.79</v>
      </c>
      <c r="J972" s="19">
        <v>0</v>
      </c>
      <c r="K972" s="19" t="s">
        <v>1744</v>
      </c>
      <c r="L972" s="19">
        <v>3419.31</v>
      </c>
      <c r="M972" s="19">
        <f t="shared" si="157"/>
        <v>3419.31</v>
      </c>
      <c r="N972" s="19">
        <v>23</v>
      </c>
    </row>
    <row r="973" s="13" customFormat="1" customHeight="1" spans="1:14">
      <c r="A973" s="19">
        <f t="shared" si="156"/>
        <v>971</v>
      </c>
      <c r="B973" s="19" t="s">
        <v>4266</v>
      </c>
      <c r="C973" s="19" t="s">
        <v>1872</v>
      </c>
      <c r="D973" s="20" t="s">
        <v>813</v>
      </c>
      <c r="E973" s="19" t="s">
        <v>4234</v>
      </c>
      <c r="F973" s="19">
        <v>4999</v>
      </c>
      <c r="G973" s="19">
        <v>4999</v>
      </c>
      <c r="H973" s="19">
        <f t="shared" si="154"/>
        <v>2399.52</v>
      </c>
      <c r="I973" s="19">
        <f t="shared" si="155"/>
        <v>1019.79</v>
      </c>
      <c r="J973" s="19">
        <v>0</v>
      </c>
      <c r="K973" s="19" t="s">
        <v>1744</v>
      </c>
      <c r="L973" s="19">
        <v>3419.31</v>
      </c>
      <c r="M973" s="19">
        <f t="shared" si="157"/>
        <v>3419.31</v>
      </c>
      <c r="N973" s="19">
        <v>13</v>
      </c>
    </row>
    <row r="974" s="13" customFormat="1" customHeight="1" spans="1:14">
      <c r="A974" s="19">
        <f t="shared" si="156"/>
        <v>972</v>
      </c>
      <c r="B974" s="19" t="s">
        <v>4267</v>
      </c>
      <c r="C974" s="19" t="s">
        <v>4268</v>
      </c>
      <c r="D974" s="20" t="s">
        <v>813</v>
      </c>
      <c r="E974" s="19" t="s">
        <v>4269</v>
      </c>
      <c r="F974" s="19">
        <v>4999</v>
      </c>
      <c r="G974" s="19">
        <v>4999</v>
      </c>
      <c r="H974" s="19">
        <f t="shared" si="154"/>
        <v>2399.52</v>
      </c>
      <c r="I974" s="19">
        <f t="shared" si="155"/>
        <v>1019.79</v>
      </c>
      <c r="J974" s="19">
        <v>0</v>
      </c>
      <c r="K974" s="19" t="s">
        <v>1744</v>
      </c>
      <c r="L974" s="19">
        <v>3419.31</v>
      </c>
      <c r="M974" s="19">
        <f t="shared" si="157"/>
        <v>3419.31</v>
      </c>
      <c r="N974" s="19">
        <v>11</v>
      </c>
    </row>
    <row r="975" s="13" customFormat="1" customHeight="1" spans="1:14">
      <c r="A975" s="19">
        <f t="shared" ref="A975:A984" si="158">ROW()-2</f>
        <v>973</v>
      </c>
      <c r="B975" s="19" t="s">
        <v>4270</v>
      </c>
      <c r="C975" s="19" t="s">
        <v>4271</v>
      </c>
      <c r="D975" s="20" t="s">
        <v>813</v>
      </c>
      <c r="E975" s="19" t="s">
        <v>4272</v>
      </c>
      <c r="F975" s="19">
        <v>4999</v>
      </c>
      <c r="G975" s="19">
        <v>4999</v>
      </c>
      <c r="H975" s="19">
        <f t="shared" si="154"/>
        <v>2399.52</v>
      </c>
      <c r="I975" s="19">
        <f t="shared" si="155"/>
        <v>1019.79</v>
      </c>
      <c r="J975" s="19">
        <v>0</v>
      </c>
      <c r="K975" s="19" t="s">
        <v>1744</v>
      </c>
      <c r="L975" s="19">
        <v>3419.31</v>
      </c>
      <c r="M975" s="19">
        <f t="shared" si="157"/>
        <v>3419.31</v>
      </c>
      <c r="N975" s="19">
        <v>11</v>
      </c>
    </row>
    <row r="976" s="13" customFormat="1" customHeight="1" spans="1:14">
      <c r="A976" s="19">
        <f t="shared" si="158"/>
        <v>974</v>
      </c>
      <c r="B976" s="19" t="s">
        <v>4273</v>
      </c>
      <c r="C976" s="19" t="s">
        <v>4274</v>
      </c>
      <c r="D976" s="20" t="s">
        <v>813</v>
      </c>
      <c r="E976" s="19" t="s">
        <v>2576</v>
      </c>
      <c r="F976" s="19">
        <v>4999</v>
      </c>
      <c r="G976" s="19">
        <v>4999</v>
      </c>
      <c r="H976" s="19">
        <f t="shared" si="154"/>
        <v>2399.52</v>
      </c>
      <c r="I976" s="19">
        <f t="shared" si="155"/>
        <v>1019.79</v>
      </c>
      <c r="J976" s="19">
        <v>0</v>
      </c>
      <c r="K976" s="19" t="s">
        <v>1744</v>
      </c>
      <c r="L976" s="19">
        <v>3419.31</v>
      </c>
      <c r="M976" s="19">
        <f t="shared" si="157"/>
        <v>3419.31</v>
      </c>
      <c r="N976" s="19">
        <v>26</v>
      </c>
    </row>
    <row r="977" s="13" customFormat="1" customHeight="1" spans="1:14">
      <c r="A977" s="19">
        <f t="shared" si="158"/>
        <v>975</v>
      </c>
      <c r="B977" s="19" t="s">
        <v>4275</v>
      </c>
      <c r="C977" s="19" t="s">
        <v>3568</v>
      </c>
      <c r="D977" s="20" t="s">
        <v>813</v>
      </c>
      <c r="E977" s="19" t="s">
        <v>4276</v>
      </c>
      <c r="F977" s="19">
        <v>4999</v>
      </c>
      <c r="G977" s="19">
        <v>4999</v>
      </c>
      <c r="H977" s="19">
        <f t="shared" si="154"/>
        <v>2399.52</v>
      </c>
      <c r="I977" s="19">
        <f t="shared" si="155"/>
        <v>1019.79</v>
      </c>
      <c r="J977" s="19">
        <v>0</v>
      </c>
      <c r="K977" s="19" t="s">
        <v>1744</v>
      </c>
      <c r="L977" s="19">
        <v>3419.31</v>
      </c>
      <c r="M977" s="19">
        <f t="shared" si="157"/>
        <v>3419.31</v>
      </c>
      <c r="N977" s="19">
        <v>10</v>
      </c>
    </row>
    <row r="978" s="13" customFormat="1" customHeight="1" spans="1:14">
      <c r="A978" s="19">
        <f t="shared" si="158"/>
        <v>976</v>
      </c>
      <c r="B978" s="19" t="s">
        <v>4277</v>
      </c>
      <c r="C978" s="19" t="s">
        <v>4268</v>
      </c>
      <c r="D978" s="20" t="s">
        <v>813</v>
      </c>
      <c r="E978" s="19" t="s">
        <v>3637</v>
      </c>
      <c r="F978" s="19">
        <v>4999</v>
      </c>
      <c r="G978" s="19">
        <v>4999</v>
      </c>
      <c r="H978" s="19">
        <f t="shared" si="154"/>
        <v>2399.52</v>
      </c>
      <c r="I978" s="19">
        <f t="shared" si="155"/>
        <v>1019.79</v>
      </c>
      <c r="J978" s="19">
        <v>0</v>
      </c>
      <c r="K978" s="19" t="s">
        <v>1744</v>
      </c>
      <c r="L978" s="19">
        <v>3419.31</v>
      </c>
      <c r="M978" s="19">
        <f t="shared" si="157"/>
        <v>3419.31</v>
      </c>
      <c r="N978" s="19">
        <v>10</v>
      </c>
    </row>
    <row r="979" s="13" customFormat="1" customHeight="1" spans="1:14">
      <c r="A979" s="19">
        <f t="shared" si="158"/>
        <v>977</v>
      </c>
      <c r="B979" s="19" t="s">
        <v>4278</v>
      </c>
      <c r="C979" s="19" t="s">
        <v>4279</v>
      </c>
      <c r="D979" s="20" t="s">
        <v>813</v>
      </c>
      <c r="E979" s="19" t="s">
        <v>1942</v>
      </c>
      <c r="F979" s="19">
        <v>4999</v>
      </c>
      <c r="G979" s="19">
        <v>4999</v>
      </c>
      <c r="H979" s="19">
        <f t="shared" si="154"/>
        <v>2399.52</v>
      </c>
      <c r="I979" s="19">
        <f t="shared" si="155"/>
        <v>1019.79</v>
      </c>
      <c r="J979" s="19">
        <v>0</v>
      </c>
      <c r="K979" s="19" t="s">
        <v>1744</v>
      </c>
      <c r="L979" s="19">
        <v>3419.31</v>
      </c>
      <c r="M979" s="19">
        <f t="shared" si="157"/>
        <v>3419.31</v>
      </c>
      <c r="N979" s="19">
        <v>10</v>
      </c>
    </row>
    <row r="980" s="13" customFormat="1" customHeight="1" spans="1:14">
      <c r="A980" s="19">
        <f t="shared" si="158"/>
        <v>978</v>
      </c>
      <c r="B980" s="19" t="s">
        <v>4280</v>
      </c>
      <c r="C980" s="19" t="s">
        <v>2744</v>
      </c>
      <c r="D980" s="20" t="s">
        <v>813</v>
      </c>
      <c r="E980" s="19" t="s">
        <v>2318</v>
      </c>
      <c r="F980" s="19">
        <v>4999</v>
      </c>
      <c r="G980" s="19">
        <v>4999</v>
      </c>
      <c r="H980" s="19">
        <f t="shared" si="154"/>
        <v>2399.52</v>
      </c>
      <c r="I980" s="19">
        <f t="shared" si="155"/>
        <v>1019.79</v>
      </c>
      <c r="J980" s="19">
        <v>0</v>
      </c>
      <c r="K980" s="19" t="s">
        <v>1744</v>
      </c>
      <c r="L980" s="19">
        <v>3419.31</v>
      </c>
      <c r="M980" s="19">
        <f t="shared" si="157"/>
        <v>3419.31</v>
      </c>
      <c r="N980" s="19">
        <v>8</v>
      </c>
    </row>
    <row r="981" s="13" customFormat="1" customHeight="1" spans="1:14">
      <c r="A981" s="19">
        <f t="shared" si="158"/>
        <v>979</v>
      </c>
      <c r="B981" s="19" t="s">
        <v>4281</v>
      </c>
      <c r="C981" s="19" t="s">
        <v>2959</v>
      </c>
      <c r="D981" s="20" t="s">
        <v>813</v>
      </c>
      <c r="E981" s="19" t="s">
        <v>4282</v>
      </c>
      <c r="F981" s="19">
        <v>4999</v>
      </c>
      <c r="G981" s="19">
        <v>4999</v>
      </c>
      <c r="H981" s="19">
        <f t="shared" si="154"/>
        <v>2399.52</v>
      </c>
      <c r="I981" s="19">
        <f t="shared" si="155"/>
        <v>1019.79</v>
      </c>
      <c r="J981" s="19">
        <v>0</v>
      </c>
      <c r="K981" s="19" t="s">
        <v>1744</v>
      </c>
      <c r="L981" s="19">
        <v>3419.31</v>
      </c>
      <c r="M981" s="19">
        <f t="shared" si="157"/>
        <v>3419.31</v>
      </c>
      <c r="N981" s="19">
        <v>2</v>
      </c>
    </row>
    <row r="982" s="13" customFormat="1" customHeight="1" spans="1:14">
      <c r="A982" s="19">
        <f t="shared" si="158"/>
        <v>980</v>
      </c>
      <c r="B982" s="19" t="s">
        <v>4283</v>
      </c>
      <c r="C982" s="19" t="s">
        <v>4284</v>
      </c>
      <c r="D982" s="20" t="s">
        <v>813</v>
      </c>
      <c r="E982" s="19" t="s">
        <v>4285</v>
      </c>
      <c r="F982" s="19">
        <v>4999</v>
      </c>
      <c r="G982" s="19">
        <v>4999</v>
      </c>
      <c r="H982" s="19">
        <f t="shared" si="154"/>
        <v>2399.52</v>
      </c>
      <c r="I982" s="19">
        <f t="shared" si="155"/>
        <v>1019.79</v>
      </c>
      <c r="J982" s="19">
        <v>0</v>
      </c>
      <c r="K982" s="19" t="s">
        <v>1744</v>
      </c>
      <c r="L982" s="19">
        <v>3419.31</v>
      </c>
      <c r="M982" s="19">
        <f t="shared" si="157"/>
        <v>3419.31</v>
      </c>
      <c r="N982" s="19">
        <v>2</v>
      </c>
    </row>
    <row r="983" s="13" customFormat="1" customHeight="1" spans="1:14">
      <c r="A983" s="19">
        <f t="shared" si="158"/>
        <v>981</v>
      </c>
      <c r="B983" s="19" t="s">
        <v>4286</v>
      </c>
      <c r="C983" s="19" t="s">
        <v>4287</v>
      </c>
      <c r="D983" s="20" t="s">
        <v>816</v>
      </c>
      <c r="E983" s="19" t="s">
        <v>1969</v>
      </c>
      <c r="F983" s="19">
        <v>4999</v>
      </c>
      <c r="G983" s="19">
        <v>4999</v>
      </c>
      <c r="H983" s="19">
        <f t="shared" ref="H983:H988" si="159">F983*0.16*(MID(K983,12,2)-MID(K983,5,2)+1)</f>
        <v>1599.68</v>
      </c>
      <c r="I983" s="19">
        <f t="shared" ref="I983:I988" si="160">ROUND(G983*0.068*(MID(K983,12,2)-MID(K983,5,2)+1),2)</f>
        <v>679.86</v>
      </c>
      <c r="J983" s="19">
        <v>0</v>
      </c>
      <c r="K983" s="19" t="s">
        <v>2193</v>
      </c>
      <c r="L983" s="19">
        <v>2279.54</v>
      </c>
      <c r="M983" s="19">
        <f t="shared" si="157"/>
        <v>2279.54</v>
      </c>
      <c r="N983" s="19">
        <v>5</v>
      </c>
    </row>
    <row r="984" s="13" customFormat="1" customHeight="1" spans="1:14">
      <c r="A984" s="19">
        <f t="shared" si="158"/>
        <v>982</v>
      </c>
      <c r="B984" s="19" t="s">
        <v>4288</v>
      </c>
      <c r="C984" s="19" t="s">
        <v>4289</v>
      </c>
      <c r="D984" s="20" t="s">
        <v>816</v>
      </c>
      <c r="E984" s="19" t="s">
        <v>3225</v>
      </c>
      <c r="F984" s="19">
        <v>4999</v>
      </c>
      <c r="G984" s="19">
        <v>4999</v>
      </c>
      <c r="H984" s="19">
        <f t="shared" si="159"/>
        <v>1599.68</v>
      </c>
      <c r="I984" s="19">
        <f t="shared" si="160"/>
        <v>679.86</v>
      </c>
      <c r="J984" s="19">
        <v>0</v>
      </c>
      <c r="K984" s="19" t="s">
        <v>2193</v>
      </c>
      <c r="L984" s="19">
        <v>2279.54</v>
      </c>
      <c r="M984" s="19">
        <f t="shared" si="157"/>
        <v>2279.54</v>
      </c>
      <c r="N984" s="19">
        <v>5</v>
      </c>
    </row>
    <row r="985" s="13" customFormat="1" customHeight="1" spans="1:14">
      <c r="A985" s="19">
        <f t="shared" ref="A985:A994" si="161">ROW()-2</f>
        <v>983</v>
      </c>
      <c r="B985" s="19" t="s">
        <v>4290</v>
      </c>
      <c r="C985" s="19" t="s">
        <v>2701</v>
      </c>
      <c r="D985" s="20" t="s">
        <v>816</v>
      </c>
      <c r="E985" s="19" t="s">
        <v>2060</v>
      </c>
      <c r="F985" s="19">
        <v>4999</v>
      </c>
      <c r="G985" s="19">
        <v>4999</v>
      </c>
      <c r="H985" s="19">
        <f t="shared" si="159"/>
        <v>1599.68</v>
      </c>
      <c r="I985" s="19">
        <f t="shared" si="160"/>
        <v>679.86</v>
      </c>
      <c r="J985" s="19">
        <v>0</v>
      </c>
      <c r="K985" s="19" t="s">
        <v>2193</v>
      </c>
      <c r="L985" s="19">
        <v>2279.54</v>
      </c>
      <c r="M985" s="19">
        <f t="shared" si="157"/>
        <v>2279.54</v>
      </c>
      <c r="N985" s="19">
        <v>5</v>
      </c>
    </row>
    <row r="986" s="13" customFormat="1" customHeight="1" spans="1:14">
      <c r="A986" s="19">
        <f t="shared" si="161"/>
        <v>984</v>
      </c>
      <c r="B986" s="19" t="s">
        <v>4291</v>
      </c>
      <c r="C986" s="19" t="s">
        <v>2959</v>
      </c>
      <c r="D986" s="20" t="s">
        <v>816</v>
      </c>
      <c r="E986" s="19" t="s">
        <v>2095</v>
      </c>
      <c r="F986" s="19">
        <v>4999</v>
      </c>
      <c r="G986" s="19">
        <v>4999</v>
      </c>
      <c r="H986" s="19">
        <f t="shared" si="159"/>
        <v>1599.68</v>
      </c>
      <c r="I986" s="19">
        <f t="shared" si="160"/>
        <v>679.86</v>
      </c>
      <c r="J986" s="19">
        <v>0</v>
      </c>
      <c r="K986" s="19" t="s">
        <v>2193</v>
      </c>
      <c r="L986" s="19">
        <v>2279.54</v>
      </c>
      <c r="M986" s="19">
        <f t="shared" si="157"/>
        <v>2279.54</v>
      </c>
      <c r="N986" s="19">
        <v>3</v>
      </c>
    </row>
    <row r="987" s="13" customFormat="1" customHeight="1" spans="1:14">
      <c r="A987" s="19">
        <f t="shared" si="161"/>
        <v>985</v>
      </c>
      <c r="B987" s="19" t="s">
        <v>4292</v>
      </c>
      <c r="C987" s="19" t="s">
        <v>3105</v>
      </c>
      <c r="D987" s="20" t="s">
        <v>816</v>
      </c>
      <c r="E987" s="19" t="s">
        <v>4293</v>
      </c>
      <c r="F987" s="19">
        <v>4999</v>
      </c>
      <c r="G987" s="19">
        <v>4999</v>
      </c>
      <c r="H987" s="19">
        <f t="shared" si="159"/>
        <v>1599.68</v>
      </c>
      <c r="I987" s="19">
        <f t="shared" si="160"/>
        <v>679.86</v>
      </c>
      <c r="J987" s="19">
        <v>0</v>
      </c>
      <c r="K987" s="19" t="s">
        <v>2193</v>
      </c>
      <c r="L987" s="19">
        <v>2279.54</v>
      </c>
      <c r="M987" s="19">
        <f t="shared" si="157"/>
        <v>2279.54</v>
      </c>
      <c r="N987" s="19">
        <v>1</v>
      </c>
    </row>
    <row r="988" s="13" customFormat="1" customHeight="1" spans="1:14">
      <c r="A988" s="19">
        <f t="shared" si="161"/>
        <v>986</v>
      </c>
      <c r="B988" s="19" t="s">
        <v>4294</v>
      </c>
      <c r="C988" s="19" t="s">
        <v>4295</v>
      </c>
      <c r="D988" s="20" t="s">
        <v>816</v>
      </c>
      <c r="E988" s="19" t="s">
        <v>4296</v>
      </c>
      <c r="F988" s="19">
        <v>4999</v>
      </c>
      <c r="G988" s="19">
        <v>4999</v>
      </c>
      <c r="H988" s="19">
        <f t="shared" si="159"/>
        <v>1599.68</v>
      </c>
      <c r="I988" s="19">
        <f t="shared" si="160"/>
        <v>679.86</v>
      </c>
      <c r="J988" s="19">
        <v>0</v>
      </c>
      <c r="K988" s="19" t="s">
        <v>2193</v>
      </c>
      <c r="L988" s="19">
        <v>2279.54</v>
      </c>
      <c r="M988" s="19">
        <f t="shared" si="157"/>
        <v>2279.54</v>
      </c>
      <c r="N988" s="19">
        <v>1</v>
      </c>
    </row>
    <row r="989" s="13" customFormat="1" customHeight="1" spans="1:14">
      <c r="A989" s="19">
        <f t="shared" si="161"/>
        <v>987</v>
      </c>
      <c r="B989" s="19" t="s">
        <v>4297</v>
      </c>
      <c r="C989" s="19" t="s">
        <v>4298</v>
      </c>
      <c r="D989" s="20" t="s">
        <v>820</v>
      </c>
      <c r="E989" s="19" t="s">
        <v>3010</v>
      </c>
      <c r="F989" s="19">
        <v>4999</v>
      </c>
      <c r="G989" s="19">
        <v>4999</v>
      </c>
      <c r="H989" s="19">
        <v>2399.52</v>
      </c>
      <c r="I989" s="19">
        <v>1019.79</v>
      </c>
      <c r="J989" s="19">
        <v>0</v>
      </c>
      <c r="K989" s="19" t="s">
        <v>4299</v>
      </c>
      <c r="L989" s="19">
        <v>3419.31</v>
      </c>
      <c r="M989" s="19">
        <f t="shared" si="157"/>
        <v>3419.31</v>
      </c>
      <c r="N989" s="19">
        <v>28</v>
      </c>
    </row>
    <row r="990" s="13" customFormat="1" customHeight="1" spans="1:14">
      <c r="A990" s="19">
        <f t="shared" si="161"/>
        <v>988</v>
      </c>
      <c r="B990" s="19" t="s">
        <v>4300</v>
      </c>
      <c r="C990" s="19" t="s">
        <v>3423</v>
      </c>
      <c r="D990" s="20" t="s">
        <v>824</v>
      </c>
      <c r="E990" s="19" t="s">
        <v>4301</v>
      </c>
      <c r="F990" s="19">
        <v>4999</v>
      </c>
      <c r="G990" s="19">
        <v>4999</v>
      </c>
      <c r="H990" s="19">
        <v>2399.52</v>
      </c>
      <c r="I990" s="19">
        <v>1019.79</v>
      </c>
      <c r="J990" s="19">
        <v>0</v>
      </c>
      <c r="K990" s="19" t="s">
        <v>1744</v>
      </c>
      <c r="L990" s="19">
        <v>3419.31</v>
      </c>
      <c r="M990" s="19">
        <f t="shared" si="157"/>
        <v>3419.31</v>
      </c>
      <c r="N990" s="19">
        <v>10</v>
      </c>
    </row>
    <row r="991" s="13" customFormat="1" customHeight="1" spans="1:14">
      <c r="A991" s="19">
        <f t="shared" si="161"/>
        <v>989</v>
      </c>
      <c r="B991" s="19" t="s">
        <v>4302</v>
      </c>
      <c r="C991" s="19" t="s">
        <v>4303</v>
      </c>
      <c r="D991" s="20" t="s">
        <v>824</v>
      </c>
      <c r="E991" s="19" t="s">
        <v>4304</v>
      </c>
      <c r="F991" s="19">
        <v>4999</v>
      </c>
      <c r="G991" s="19">
        <v>4999</v>
      </c>
      <c r="H991" s="19">
        <v>2399.52</v>
      </c>
      <c r="I991" s="19">
        <v>1019.79</v>
      </c>
      <c r="J991" s="19">
        <v>0</v>
      </c>
      <c r="K991" s="19" t="s">
        <v>1744</v>
      </c>
      <c r="L991" s="19">
        <v>3419.31</v>
      </c>
      <c r="M991" s="19">
        <f t="shared" si="157"/>
        <v>3419.31</v>
      </c>
      <c r="N991" s="19">
        <v>11</v>
      </c>
    </row>
    <row r="992" s="13" customFormat="1" customHeight="1" spans="1:14">
      <c r="A992" s="19">
        <f t="shared" si="161"/>
        <v>990</v>
      </c>
      <c r="B992" s="19" t="s">
        <v>4305</v>
      </c>
      <c r="C992" s="19" t="s">
        <v>4306</v>
      </c>
      <c r="D992" s="20" t="s">
        <v>824</v>
      </c>
      <c r="E992" s="19" t="s">
        <v>4307</v>
      </c>
      <c r="F992" s="19">
        <v>4999</v>
      </c>
      <c r="G992" s="19">
        <v>4999</v>
      </c>
      <c r="H992" s="19">
        <v>2399.52</v>
      </c>
      <c r="I992" s="19">
        <v>1019.79</v>
      </c>
      <c r="J992" s="19">
        <v>0</v>
      </c>
      <c r="K992" s="19" t="s">
        <v>1744</v>
      </c>
      <c r="L992" s="19">
        <v>3419.31</v>
      </c>
      <c r="M992" s="19">
        <f t="shared" si="157"/>
        <v>3419.31</v>
      </c>
      <c r="N992" s="19">
        <v>10</v>
      </c>
    </row>
    <row r="993" s="13" customFormat="1" customHeight="1" spans="1:14">
      <c r="A993" s="19">
        <f t="shared" si="161"/>
        <v>991</v>
      </c>
      <c r="B993" s="19" t="s">
        <v>4308</v>
      </c>
      <c r="C993" s="19" t="s">
        <v>3298</v>
      </c>
      <c r="D993" s="20" t="s">
        <v>827</v>
      </c>
      <c r="E993" s="19" t="s">
        <v>3225</v>
      </c>
      <c r="F993" s="19">
        <v>4999</v>
      </c>
      <c r="G993" s="19">
        <v>4999</v>
      </c>
      <c r="H993" s="19">
        <v>799.84</v>
      </c>
      <c r="I993" s="19">
        <v>339.93</v>
      </c>
      <c r="J993" s="19">
        <v>0</v>
      </c>
      <c r="K993" s="19">
        <v>202503</v>
      </c>
      <c r="L993" s="19">
        <v>1139.77</v>
      </c>
      <c r="M993" s="19">
        <f t="shared" si="157"/>
        <v>1139.77</v>
      </c>
      <c r="N993" s="19">
        <v>12</v>
      </c>
    </row>
    <row r="994" s="13" customFormat="1" customHeight="1" spans="1:14">
      <c r="A994" s="19">
        <f t="shared" si="161"/>
        <v>992</v>
      </c>
      <c r="B994" s="19" t="s">
        <v>4309</v>
      </c>
      <c r="C994" s="19" t="s">
        <v>4310</v>
      </c>
      <c r="D994" s="20" t="s">
        <v>827</v>
      </c>
      <c r="E994" s="19" t="s">
        <v>1918</v>
      </c>
      <c r="F994" s="19">
        <v>4999</v>
      </c>
      <c r="G994" s="19">
        <v>4999</v>
      </c>
      <c r="H994" s="19">
        <v>799.84</v>
      </c>
      <c r="I994" s="19">
        <v>339.93</v>
      </c>
      <c r="J994" s="19">
        <v>0</v>
      </c>
      <c r="K994" s="19">
        <v>202503</v>
      </c>
      <c r="L994" s="19">
        <v>1139.77</v>
      </c>
      <c r="M994" s="19">
        <f t="shared" si="157"/>
        <v>1139.77</v>
      </c>
      <c r="N994" s="19">
        <v>0</v>
      </c>
    </row>
    <row r="995" s="13" customFormat="1" customHeight="1" spans="1:14">
      <c r="A995" s="19">
        <f t="shared" ref="A995:A1004" si="162">ROW()-2</f>
        <v>993</v>
      </c>
      <c r="B995" s="19" t="s">
        <v>4311</v>
      </c>
      <c r="C995" s="19" t="s">
        <v>4312</v>
      </c>
      <c r="D995" s="20" t="s">
        <v>827</v>
      </c>
      <c r="E995" s="19" t="s">
        <v>4313</v>
      </c>
      <c r="F995" s="19">
        <v>4999</v>
      </c>
      <c r="G995" s="19">
        <v>4999</v>
      </c>
      <c r="H995" s="19">
        <v>799.84</v>
      </c>
      <c r="I995" s="19">
        <v>339.93</v>
      </c>
      <c r="J995" s="19">
        <v>0</v>
      </c>
      <c r="K995" s="19">
        <v>202503</v>
      </c>
      <c r="L995" s="19">
        <v>1139.77</v>
      </c>
      <c r="M995" s="19">
        <f t="shared" si="157"/>
        <v>1139.77</v>
      </c>
      <c r="N995" s="19">
        <v>14</v>
      </c>
    </row>
    <row r="996" s="13" customFormat="1" customHeight="1" spans="1:14">
      <c r="A996" s="19">
        <f t="shared" si="162"/>
        <v>994</v>
      </c>
      <c r="B996" s="19" t="s">
        <v>4314</v>
      </c>
      <c r="C996" s="19" t="s">
        <v>4315</v>
      </c>
      <c r="D996" s="20" t="s">
        <v>827</v>
      </c>
      <c r="E996" s="19" t="s">
        <v>1813</v>
      </c>
      <c r="F996" s="19">
        <v>4999</v>
      </c>
      <c r="G996" s="19">
        <v>4999</v>
      </c>
      <c r="H996" s="19">
        <v>799.84</v>
      </c>
      <c r="I996" s="19">
        <v>339.93</v>
      </c>
      <c r="J996" s="19">
        <v>0</v>
      </c>
      <c r="K996" s="19">
        <v>202503</v>
      </c>
      <c r="L996" s="19">
        <v>1139.77</v>
      </c>
      <c r="M996" s="19">
        <f t="shared" si="157"/>
        <v>1139.77</v>
      </c>
      <c r="N996" s="19">
        <v>0</v>
      </c>
    </row>
    <row r="997" s="13" customFormat="1" customHeight="1" spans="1:14">
      <c r="A997" s="19">
        <f t="shared" si="162"/>
        <v>995</v>
      </c>
      <c r="B997" s="19" t="s">
        <v>4316</v>
      </c>
      <c r="C997" s="19" t="s">
        <v>4317</v>
      </c>
      <c r="D997" s="20" t="s">
        <v>831</v>
      </c>
      <c r="E997" s="19" t="s">
        <v>4318</v>
      </c>
      <c r="F997" s="19">
        <v>4999</v>
      </c>
      <c r="G997" s="19">
        <v>4999</v>
      </c>
      <c r="H997" s="19">
        <v>799.84</v>
      </c>
      <c r="I997" s="19">
        <v>339.93</v>
      </c>
      <c r="J997" s="19">
        <v>0</v>
      </c>
      <c r="K997" s="19">
        <v>202501</v>
      </c>
      <c r="L997" s="19">
        <v>1139.77</v>
      </c>
      <c r="M997" s="19">
        <f t="shared" si="157"/>
        <v>1139.77</v>
      </c>
      <c r="N997" s="19">
        <v>35</v>
      </c>
    </row>
    <row r="998" s="13" customFormat="1" customHeight="1" spans="1:14">
      <c r="A998" s="19">
        <f t="shared" si="162"/>
        <v>996</v>
      </c>
      <c r="B998" s="19" t="s">
        <v>4319</v>
      </c>
      <c r="C998" s="19" t="s">
        <v>4320</v>
      </c>
      <c r="D998" s="20" t="s">
        <v>831</v>
      </c>
      <c r="E998" s="19" t="s">
        <v>4321</v>
      </c>
      <c r="F998" s="19">
        <v>4999</v>
      </c>
      <c r="G998" s="19">
        <v>4999</v>
      </c>
      <c r="H998" s="19">
        <f t="shared" ref="H998:H1000" si="163">F998*0.16*(MID(K998,12,2)-MID(K998,5,2)+1)</f>
        <v>2399.52</v>
      </c>
      <c r="I998" s="19">
        <v>1019.79</v>
      </c>
      <c r="J998" s="19">
        <v>0</v>
      </c>
      <c r="K998" s="19" t="s">
        <v>1744</v>
      </c>
      <c r="L998" s="19">
        <v>3419.31</v>
      </c>
      <c r="M998" s="19">
        <f t="shared" si="157"/>
        <v>3419.31</v>
      </c>
      <c r="N998" s="19">
        <v>26</v>
      </c>
    </row>
    <row r="999" s="13" customFormat="1" customHeight="1" spans="1:14">
      <c r="A999" s="19">
        <f t="shared" si="162"/>
        <v>997</v>
      </c>
      <c r="B999" s="19" t="s">
        <v>4322</v>
      </c>
      <c r="C999" s="19" t="s">
        <v>4323</v>
      </c>
      <c r="D999" s="20" t="s">
        <v>831</v>
      </c>
      <c r="E999" s="19" t="s">
        <v>4324</v>
      </c>
      <c r="F999" s="19">
        <v>4999</v>
      </c>
      <c r="G999" s="19">
        <v>4999</v>
      </c>
      <c r="H999" s="19">
        <f t="shared" si="163"/>
        <v>2399.52</v>
      </c>
      <c r="I999" s="19">
        <v>1019.79</v>
      </c>
      <c r="J999" s="19">
        <v>0</v>
      </c>
      <c r="K999" s="19" t="s">
        <v>1744</v>
      </c>
      <c r="L999" s="19">
        <v>3419.31</v>
      </c>
      <c r="M999" s="19">
        <f t="shared" si="157"/>
        <v>3419.31</v>
      </c>
      <c r="N999" s="19">
        <v>26</v>
      </c>
    </row>
    <row r="1000" s="13" customFormat="1" customHeight="1" spans="1:14">
      <c r="A1000" s="19">
        <f t="shared" si="162"/>
        <v>998</v>
      </c>
      <c r="B1000" s="19" t="s">
        <v>4325</v>
      </c>
      <c r="C1000" s="19" t="s">
        <v>4326</v>
      </c>
      <c r="D1000" s="20" t="s">
        <v>831</v>
      </c>
      <c r="E1000" s="19" t="s">
        <v>4327</v>
      </c>
      <c r="F1000" s="19">
        <v>4999</v>
      </c>
      <c r="G1000" s="19">
        <v>4999</v>
      </c>
      <c r="H1000" s="19">
        <f t="shared" si="163"/>
        <v>2399.52</v>
      </c>
      <c r="I1000" s="19">
        <v>1019.79</v>
      </c>
      <c r="J1000" s="19">
        <v>0</v>
      </c>
      <c r="K1000" s="19" t="s">
        <v>1744</v>
      </c>
      <c r="L1000" s="19">
        <v>3419.31</v>
      </c>
      <c r="M1000" s="19">
        <f t="shared" si="157"/>
        <v>3419.31</v>
      </c>
      <c r="N1000" s="19">
        <v>7</v>
      </c>
    </row>
    <row r="1001" s="13" customFormat="1" customHeight="1" spans="1:14">
      <c r="A1001" s="19">
        <f t="shared" si="162"/>
        <v>999</v>
      </c>
      <c r="B1001" s="19" t="s">
        <v>4328</v>
      </c>
      <c r="C1001" s="19" t="s">
        <v>4329</v>
      </c>
      <c r="D1001" s="20" t="s">
        <v>835</v>
      </c>
      <c r="E1001" s="19" t="s">
        <v>4330</v>
      </c>
      <c r="F1001" s="19">
        <v>4999</v>
      </c>
      <c r="G1001" s="19">
        <v>4999</v>
      </c>
      <c r="H1001" s="19">
        <v>2399.52</v>
      </c>
      <c r="I1001" s="19">
        <v>1019.79</v>
      </c>
      <c r="J1001" s="19">
        <v>0</v>
      </c>
      <c r="K1001" s="19" t="s">
        <v>1744</v>
      </c>
      <c r="L1001" s="19">
        <v>3419.31</v>
      </c>
      <c r="M1001" s="19">
        <f t="shared" si="157"/>
        <v>3419.31</v>
      </c>
      <c r="N1001" s="19">
        <v>25</v>
      </c>
    </row>
    <row r="1002" customHeight="1" spans="1:14">
      <c r="A1002" s="19">
        <f t="shared" si="162"/>
        <v>1000</v>
      </c>
      <c r="B1002" s="19" t="s">
        <v>4331</v>
      </c>
      <c r="C1002" s="19" t="s">
        <v>4332</v>
      </c>
      <c r="D1002" s="20" t="s">
        <v>839</v>
      </c>
      <c r="E1002" s="19" t="s">
        <v>2380</v>
      </c>
      <c r="F1002" s="19">
        <v>4999</v>
      </c>
      <c r="G1002" s="19">
        <v>4999</v>
      </c>
      <c r="H1002" s="19">
        <f t="shared" ref="H1002:H1012" si="164">F1002*0.16*(MID(K1002,12,2)-MID(K1002,5,2)+1)</f>
        <v>2399.52</v>
      </c>
      <c r="I1002" s="19">
        <v>1019.79</v>
      </c>
      <c r="J1002" s="19">
        <v>0</v>
      </c>
      <c r="K1002" s="19" t="s">
        <v>1744</v>
      </c>
      <c r="L1002" s="19">
        <v>3419.31</v>
      </c>
      <c r="M1002" s="19">
        <f t="shared" si="157"/>
        <v>3419.31</v>
      </c>
      <c r="N1002" s="19">
        <v>9</v>
      </c>
    </row>
    <row r="1003" customHeight="1" spans="1:14">
      <c r="A1003" s="19">
        <f t="shared" si="162"/>
        <v>1001</v>
      </c>
      <c r="B1003" s="19" t="s">
        <v>4333</v>
      </c>
      <c r="C1003" s="19" t="s">
        <v>4334</v>
      </c>
      <c r="D1003" s="20" t="s">
        <v>839</v>
      </c>
      <c r="E1003" s="19" t="s">
        <v>4335</v>
      </c>
      <c r="F1003" s="19">
        <v>4999</v>
      </c>
      <c r="G1003" s="19">
        <v>4999</v>
      </c>
      <c r="H1003" s="19">
        <f t="shared" si="164"/>
        <v>2399.52</v>
      </c>
      <c r="I1003" s="19">
        <v>1019.79</v>
      </c>
      <c r="J1003" s="19">
        <v>0</v>
      </c>
      <c r="K1003" s="19" t="s">
        <v>1744</v>
      </c>
      <c r="L1003" s="19">
        <v>3419.31</v>
      </c>
      <c r="M1003" s="19">
        <f t="shared" si="157"/>
        <v>3419.31</v>
      </c>
      <c r="N1003" s="19">
        <v>9</v>
      </c>
    </row>
    <row r="1004" customHeight="1" spans="1:14">
      <c r="A1004" s="19">
        <f t="shared" si="162"/>
        <v>1002</v>
      </c>
      <c r="B1004" s="19" t="s">
        <v>4336</v>
      </c>
      <c r="C1004" s="19" t="s">
        <v>4337</v>
      </c>
      <c r="D1004" s="20" t="s">
        <v>843</v>
      </c>
      <c r="E1004" s="19" t="s">
        <v>4338</v>
      </c>
      <c r="F1004" s="19">
        <v>4999</v>
      </c>
      <c r="G1004" s="19">
        <v>4999</v>
      </c>
      <c r="H1004" s="19">
        <f t="shared" si="164"/>
        <v>2399.52</v>
      </c>
      <c r="I1004" s="19">
        <v>1019.79</v>
      </c>
      <c r="J1004" s="19">
        <v>0</v>
      </c>
      <c r="K1004" s="19" t="s">
        <v>1744</v>
      </c>
      <c r="L1004" s="19">
        <v>3419.31</v>
      </c>
      <c r="M1004" s="19">
        <f t="shared" si="157"/>
        <v>3419.31</v>
      </c>
      <c r="N1004" s="19">
        <v>24</v>
      </c>
    </row>
    <row r="1005" customHeight="1" spans="1:14">
      <c r="A1005" s="19">
        <f t="shared" ref="A1005:A1014" si="165">ROW()-2</f>
        <v>1003</v>
      </c>
      <c r="B1005" s="19" t="s">
        <v>4339</v>
      </c>
      <c r="C1005" s="19" t="s">
        <v>4340</v>
      </c>
      <c r="D1005" s="20" t="s">
        <v>843</v>
      </c>
      <c r="E1005" s="19" t="s">
        <v>4341</v>
      </c>
      <c r="F1005" s="19">
        <v>4999</v>
      </c>
      <c r="G1005" s="19">
        <v>4999</v>
      </c>
      <c r="H1005" s="19">
        <f t="shared" si="164"/>
        <v>2399.52</v>
      </c>
      <c r="I1005" s="19">
        <v>1019.79</v>
      </c>
      <c r="J1005" s="19">
        <v>0</v>
      </c>
      <c r="K1005" s="19" t="s">
        <v>1744</v>
      </c>
      <c r="L1005" s="19">
        <v>3419.31</v>
      </c>
      <c r="M1005" s="19">
        <f t="shared" si="157"/>
        <v>3419.31</v>
      </c>
      <c r="N1005" s="19">
        <v>18</v>
      </c>
    </row>
    <row r="1006" customHeight="1" spans="1:14">
      <c r="A1006" s="19">
        <f t="shared" si="165"/>
        <v>1004</v>
      </c>
      <c r="B1006" s="19" t="s">
        <v>4342</v>
      </c>
      <c r="C1006" s="19" t="s">
        <v>4343</v>
      </c>
      <c r="D1006" s="20" t="s">
        <v>843</v>
      </c>
      <c r="E1006" s="19" t="s">
        <v>4344</v>
      </c>
      <c r="F1006" s="19">
        <v>4999</v>
      </c>
      <c r="G1006" s="19">
        <v>4999</v>
      </c>
      <c r="H1006" s="19">
        <f t="shared" si="164"/>
        <v>2399.52</v>
      </c>
      <c r="I1006" s="19">
        <v>1019.79</v>
      </c>
      <c r="J1006" s="19">
        <v>0</v>
      </c>
      <c r="K1006" s="19" t="s">
        <v>1744</v>
      </c>
      <c r="L1006" s="19">
        <v>3419.31</v>
      </c>
      <c r="M1006" s="19">
        <f t="shared" si="157"/>
        <v>3419.31</v>
      </c>
      <c r="N1006" s="19">
        <v>6</v>
      </c>
    </row>
    <row r="1007" customHeight="1" spans="1:14">
      <c r="A1007" s="19">
        <f t="shared" si="165"/>
        <v>1005</v>
      </c>
      <c r="B1007" s="19" t="s">
        <v>4345</v>
      </c>
      <c r="C1007" s="19" t="s">
        <v>4346</v>
      </c>
      <c r="D1007" s="20" t="s">
        <v>843</v>
      </c>
      <c r="E1007" s="19" t="s">
        <v>4347</v>
      </c>
      <c r="F1007" s="19">
        <v>4999</v>
      </c>
      <c r="G1007" s="19">
        <v>4999</v>
      </c>
      <c r="H1007" s="19">
        <f t="shared" si="164"/>
        <v>2399.52</v>
      </c>
      <c r="I1007" s="19">
        <v>1019.79</v>
      </c>
      <c r="J1007" s="19">
        <v>0</v>
      </c>
      <c r="K1007" s="19" t="s">
        <v>1744</v>
      </c>
      <c r="L1007" s="19">
        <v>3419.31</v>
      </c>
      <c r="M1007" s="19">
        <f t="shared" si="157"/>
        <v>3419.31</v>
      </c>
      <c r="N1007" s="19">
        <v>9</v>
      </c>
    </row>
    <row r="1008" customHeight="1" spans="1:14">
      <c r="A1008" s="19">
        <f t="shared" si="165"/>
        <v>1006</v>
      </c>
      <c r="B1008" s="19" t="s">
        <v>4348</v>
      </c>
      <c r="C1008" s="19" t="s">
        <v>4349</v>
      </c>
      <c r="D1008" s="20" t="s">
        <v>843</v>
      </c>
      <c r="E1008" s="19" t="s">
        <v>4350</v>
      </c>
      <c r="F1008" s="19">
        <v>4999</v>
      </c>
      <c r="G1008" s="19">
        <v>4999</v>
      </c>
      <c r="H1008" s="19">
        <f t="shared" si="164"/>
        <v>2399.52</v>
      </c>
      <c r="I1008" s="19">
        <v>1019.79</v>
      </c>
      <c r="J1008" s="19">
        <v>0</v>
      </c>
      <c r="K1008" s="19" t="s">
        <v>1744</v>
      </c>
      <c r="L1008" s="19">
        <v>3419.31</v>
      </c>
      <c r="M1008" s="19">
        <f t="shared" si="157"/>
        <v>3419.31</v>
      </c>
      <c r="N1008" s="19">
        <v>24</v>
      </c>
    </row>
    <row r="1009" customHeight="1" spans="1:14">
      <c r="A1009" s="19">
        <f t="shared" si="165"/>
        <v>1007</v>
      </c>
      <c r="B1009" s="19" t="s">
        <v>4351</v>
      </c>
      <c r="C1009" s="19" t="s">
        <v>3224</v>
      </c>
      <c r="D1009" s="20" t="s">
        <v>843</v>
      </c>
      <c r="E1009" s="19" t="s">
        <v>4066</v>
      </c>
      <c r="F1009" s="19">
        <v>4999</v>
      </c>
      <c r="G1009" s="19">
        <v>4999</v>
      </c>
      <c r="H1009" s="19">
        <f t="shared" si="164"/>
        <v>2399.52</v>
      </c>
      <c r="I1009" s="19">
        <v>1019.79</v>
      </c>
      <c r="J1009" s="19">
        <v>0</v>
      </c>
      <c r="K1009" s="19" t="s">
        <v>1744</v>
      </c>
      <c r="L1009" s="19">
        <v>3419.31</v>
      </c>
      <c r="M1009" s="19">
        <f t="shared" si="157"/>
        <v>3419.31</v>
      </c>
      <c r="N1009" s="19">
        <v>14</v>
      </c>
    </row>
    <row r="1010" customHeight="1" spans="1:14">
      <c r="A1010" s="19">
        <f t="shared" si="165"/>
        <v>1008</v>
      </c>
      <c r="B1010" s="19" t="s">
        <v>4352</v>
      </c>
      <c r="C1010" s="19" t="s">
        <v>4353</v>
      </c>
      <c r="D1010" s="20" t="s">
        <v>843</v>
      </c>
      <c r="E1010" s="19" t="s">
        <v>4354</v>
      </c>
      <c r="F1010" s="19">
        <v>4999</v>
      </c>
      <c r="G1010" s="19">
        <v>4999</v>
      </c>
      <c r="H1010" s="19">
        <f t="shared" si="164"/>
        <v>2399.52</v>
      </c>
      <c r="I1010" s="19">
        <v>1019.79</v>
      </c>
      <c r="J1010" s="19">
        <v>0</v>
      </c>
      <c r="K1010" s="19" t="s">
        <v>1744</v>
      </c>
      <c r="L1010" s="19">
        <v>3419.31</v>
      </c>
      <c r="M1010" s="19">
        <f t="shared" si="157"/>
        <v>3419.31</v>
      </c>
      <c r="N1010" s="19">
        <v>6</v>
      </c>
    </row>
    <row r="1011" customHeight="1" spans="1:14">
      <c r="A1011" s="19">
        <f t="shared" si="165"/>
        <v>1009</v>
      </c>
      <c r="B1011" s="19" t="s">
        <v>4355</v>
      </c>
      <c r="C1011" s="19" t="s">
        <v>4356</v>
      </c>
      <c r="D1011" s="20" t="s">
        <v>843</v>
      </c>
      <c r="E1011" s="19" t="s">
        <v>4357</v>
      </c>
      <c r="F1011" s="19">
        <v>4999</v>
      </c>
      <c r="G1011" s="19">
        <v>4999</v>
      </c>
      <c r="H1011" s="19">
        <f t="shared" si="164"/>
        <v>2399.52</v>
      </c>
      <c r="I1011" s="19">
        <v>1019.79</v>
      </c>
      <c r="J1011" s="19">
        <v>0</v>
      </c>
      <c r="K1011" s="19" t="s">
        <v>1744</v>
      </c>
      <c r="L1011" s="19">
        <v>3419.31</v>
      </c>
      <c r="M1011" s="19">
        <f t="shared" si="157"/>
        <v>3419.31</v>
      </c>
      <c r="N1011" s="19">
        <v>15</v>
      </c>
    </row>
    <row r="1012" customHeight="1" spans="1:14">
      <c r="A1012" s="19">
        <f t="shared" si="165"/>
        <v>1010</v>
      </c>
      <c r="B1012" s="19" t="s">
        <v>4358</v>
      </c>
      <c r="C1012" s="19" t="s">
        <v>4359</v>
      </c>
      <c r="D1012" s="20" t="s">
        <v>843</v>
      </c>
      <c r="E1012" s="19" t="s">
        <v>4360</v>
      </c>
      <c r="F1012" s="19">
        <v>4999</v>
      </c>
      <c r="G1012" s="19">
        <v>4999</v>
      </c>
      <c r="H1012" s="19">
        <f t="shared" si="164"/>
        <v>2399.52</v>
      </c>
      <c r="I1012" s="19">
        <v>1019.79</v>
      </c>
      <c r="J1012" s="19">
        <v>0</v>
      </c>
      <c r="K1012" s="19" t="s">
        <v>1744</v>
      </c>
      <c r="L1012" s="19">
        <v>3419.31</v>
      </c>
      <c r="M1012" s="19">
        <f t="shared" si="157"/>
        <v>3419.31</v>
      </c>
      <c r="N1012" s="19">
        <v>16</v>
      </c>
    </row>
    <row r="1013" customHeight="1" spans="1:14">
      <c r="A1013" s="19">
        <f t="shared" si="165"/>
        <v>1011</v>
      </c>
      <c r="B1013" s="19" t="s">
        <v>4361</v>
      </c>
      <c r="C1013" s="19" t="s">
        <v>4362</v>
      </c>
      <c r="D1013" s="20" t="s">
        <v>847</v>
      </c>
      <c r="E1013" s="19" t="s">
        <v>4363</v>
      </c>
      <c r="F1013" s="19">
        <v>4999</v>
      </c>
      <c r="G1013" s="19">
        <v>4999</v>
      </c>
      <c r="H1013" s="19">
        <v>1599.68</v>
      </c>
      <c r="I1013" s="19">
        <v>679.86</v>
      </c>
      <c r="J1013" s="19">
        <v>0</v>
      </c>
      <c r="K1013" s="19" t="s">
        <v>2303</v>
      </c>
      <c r="L1013" s="19">
        <v>2279.54</v>
      </c>
      <c r="M1013" s="19">
        <f t="shared" si="157"/>
        <v>2279.54</v>
      </c>
      <c r="N1013" s="19">
        <v>0</v>
      </c>
    </row>
    <row r="1014" customHeight="1" spans="1:14">
      <c r="A1014" s="19">
        <f t="shared" si="165"/>
        <v>1012</v>
      </c>
      <c r="B1014" s="19" t="s">
        <v>4364</v>
      </c>
      <c r="C1014" s="19" t="s">
        <v>4365</v>
      </c>
      <c r="D1014" s="20" t="s">
        <v>847</v>
      </c>
      <c r="E1014" s="19" t="s">
        <v>4366</v>
      </c>
      <c r="F1014" s="19">
        <v>4999</v>
      </c>
      <c r="G1014" s="19">
        <v>4999</v>
      </c>
      <c r="H1014" s="19">
        <v>799.84</v>
      </c>
      <c r="I1014" s="19">
        <v>339.93</v>
      </c>
      <c r="J1014" s="19">
        <v>0</v>
      </c>
      <c r="K1014" s="19" t="s">
        <v>1976</v>
      </c>
      <c r="L1014" s="19">
        <v>1139.77</v>
      </c>
      <c r="M1014" s="19">
        <f t="shared" si="157"/>
        <v>1139.77</v>
      </c>
      <c r="N1014" s="19">
        <v>0</v>
      </c>
    </row>
    <row r="1015" customHeight="1" spans="1:14">
      <c r="A1015" s="19">
        <f t="shared" ref="A1015:A1024" si="166">ROW()-2</f>
        <v>1013</v>
      </c>
      <c r="B1015" s="19" t="s">
        <v>4367</v>
      </c>
      <c r="C1015" s="19" t="s">
        <v>4368</v>
      </c>
      <c r="D1015" s="20" t="s">
        <v>850</v>
      </c>
      <c r="E1015" s="19" t="s">
        <v>4369</v>
      </c>
      <c r="F1015" s="19">
        <v>4999</v>
      </c>
      <c r="G1015" s="19">
        <v>4999</v>
      </c>
      <c r="H1015" s="19">
        <v>799.84</v>
      </c>
      <c r="I1015" s="19">
        <v>339.93</v>
      </c>
      <c r="J1015" s="19">
        <v>0</v>
      </c>
      <c r="K1015" s="19">
        <v>202501</v>
      </c>
      <c r="L1015" s="19">
        <v>1139.77</v>
      </c>
      <c r="M1015" s="19">
        <f t="shared" si="157"/>
        <v>1139.77</v>
      </c>
      <c r="N1015" s="19">
        <v>35</v>
      </c>
    </row>
    <row r="1016" customHeight="1" spans="1:14">
      <c r="A1016" s="19">
        <f t="shared" si="166"/>
        <v>1014</v>
      </c>
      <c r="B1016" s="19" t="s">
        <v>4370</v>
      </c>
      <c r="C1016" s="19" t="s">
        <v>4371</v>
      </c>
      <c r="D1016" s="20" t="s">
        <v>850</v>
      </c>
      <c r="E1016" s="19" t="s">
        <v>3422</v>
      </c>
      <c r="F1016" s="19">
        <v>4999</v>
      </c>
      <c r="G1016" s="19">
        <v>4999</v>
      </c>
      <c r="H1016" s="19">
        <v>799.84</v>
      </c>
      <c r="I1016" s="19">
        <v>339.93</v>
      </c>
      <c r="J1016" s="19">
        <v>0</v>
      </c>
      <c r="K1016" s="19">
        <v>202501</v>
      </c>
      <c r="L1016" s="19">
        <v>1139.77</v>
      </c>
      <c r="M1016" s="19">
        <f t="shared" si="157"/>
        <v>1139.77</v>
      </c>
      <c r="N1016" s="19">
        <v>35</v>
      </c>
    </row>
    <row r="1017" customHeight="1" spans="1:14">
      <c r="A1017" s="19">
        <f t="shared" si="166"/>
        <v>1015</v>
      </c>
      <c r="B1017" s="19" t="s">
        <v>4372</v>
      </c>
      <c r="C1017" s="19" t="s">
        <v>3077</v>
      </c>
      <c r="D1017" s="20" t="s">
        <v>850</v>
      </c>
      <c r="E1017" s="19" t="s">
        <v>4373</v>
      </c>
      <c r="F1017" s="19">
        <v>4999</v>
      </c>
      <c r="G1017" s="19">
        <v>4999</v>
      </c>
      <c r="H1017" s="19">
        <v>2399.52</v>
      </c>
      <c r="I1017" s="19">
        <v>1019.79</v>
      </c>
      <c r="J1017" s="19">
        <v>0</v>
      </c>
      <c r="K1017" s="19" t="s">
        <v>1744</v>
      </c>
      <c r="L1017" s="19">
        <v>3419.31</v>
      </c>
      <c r="M1017" s="19">
        <f t="shared" si="157"/>
        <v>3419.31</v>
      </c>
      <c r="N1017" s="19">
        <v>30</v>
      </c>
    </row>
    <row r="1018" customHeight="1" spans="1:14">
      <c r="A1018" s="19">
        <f t="shared" si="166"/>
        <v>1016</v>
      </c>
      <c r="B1018" s="19" t="s">
        <v>4374</v>
      </c>
      <c r="C1018" s="19" t="s">
        <v>3401</v>
      </c>
      <c r="D1018" s="20" t="s">
        <v>850</v>
      </c>
      <c r="E1018" s="19" t="s">
        <v>1948</v>
      </c>
      <c r="F1018" s="19">
        <v>4999</v>
      </c>
      <c r="G1018" s="19">
        <v>4999</v>
      </c>
      <c r="H1018" s="19">
        <v>2399.52</v>
      </c>
      <c r="I1018" s="19">
        <v>1019.79</v>
      </c>
      <c r="J1018" s="19">
        <v>0</v>
      </c>
      <c r="K1018" s="19" t="s">
        <v>1744</v>
      </c>
      <c r="L1018" s="19">
        <v>3419.31</v>
      </c>
      <c r="M1018" s="19">
        <f t="shared" si="157"/>
        <v>3419.31</v>
      </c>
      <c r="N1018" s="19">
        <v>29</v>
      </c>
    </row>
    <row r="1019" customHeight="1" spans="1:14">
      <c r="A1019" s="19">
        <f t="shared" si="166"/>
        <v>1017</v>
      </c>
      <c r="B1019" s="19" t="s">
        <v>4375</v>
      </c>
      <c r="C1019" s="19" t="s">
        <v>4376</v>
      </c>
      <c r="D1019" s="20" t="s">
        <v>850</v>
      </c>
      <c r="E1019" s="19" t="s">
        <v>4377</v>
      </c>
      <c r="F1019" s="19">
        <v>4999</v>
      </c>
      <c r="G1019" s="19">
        <v>4999</v>
      </c>
      <c r="H1019" s="19">
        <v>2399.52</v>
      </c>
      <c r="I1019" s="19">
        <v>1019.79</v>
      </c>
      <c r="J1019" s="19">
        <v>0</v>
      </c>
      <c r="K1019" s="19" t="s">
        <v>1744</v>
      </c>
      <c r="L1019" s="19">
        <v>3419.31</v>
      </c>
      <c r="M1019" s="19">
        <f t="shared" si="157"/>
        <v>3419.31</v>
      </c>
      <c r="N1019" s="19">
        <v>29</v>
      </c>
    </row>
    <row r="1020" customHeight="1" spans="1:14">
      <c r="A1020" s="19">
        <f t="shared" si="166"/>
        <v>1018</v>
      </c>
      <c r="B1020" s="19" t="s">
        <v>4378</v>
      </c>
      <c r="C1020" s="19" t="s">
        <v>4379</v>
      </c>
      <c r="D1020" s="20" t="s">
        <v>850</v>
      </c>
      <c r="E1020" s="19" t="s">
        <v>4380</v>
      </c>
      <c r="F1020" s="19">
        <v>4999</v>
      </c>
      <c r="G1020" s="19">
        <v>4999</v>
      </c>
      <c r="H1020" s="19">
        <v>2399.52</v>
      </c>
      <c r="I1020" s="19">
        <v>1019.79</v>
      </c>
      <c r="J1020" s="19">
        <v>0</v>
      </c>
      <c r="K1020" s="19" t="s">
        <v>1744</v>
      </c>
      <c r="L1020" s="19">
        <v>3419.31</v>
      </c>
      <c r="M1020" s="19">
        <f t="shared" si="157"/>
        <v>3419.31</v>
      </c>
      <c r="N1020" s="19">
        <v>29</v>
      </c>
    </row>
    <row r="1021" customHeight="1" spans="1:14">
      <c r="A1021" s="19">
        <f t="shared" si="166"/>
        <v>1019</v>
      </c>
      <c r="B1021" s="19" t="s">
        <v>3984</v>
      </c>
      <c r="C1021" s="19" t="s">
        <v>4381</v>
      </c>
      <c r="D1021" s="20" t="s">
        <v>850</v>
      </c>
      <c r="E1021" s="19" t="s">
        <v>3143</v>
      </c>
      <c r="F1021" s="19">
        <v>4999</v>
      </c>
      <c r="G1021" s="19">
        <v>4999</v>
      </c>
      <c r="H1021" s="19">
        <v>2399.52</v>
      </c>
      <c r="I1021" s="19">
        <v>1019.79</v>
      </c>
      <c r="J1021" s="19">
        <v>0</v>
      </c>
      <c r="K1021" s="19" t="s">
        <v>1744</v>
      </c>
      <c r="L1021" s="19">
        <v>3419.31</v>
      </c>
      <c r="M1021" s="19">
        <f t="shared" si="157"/>
        <v>3419.31</v>
      </c>
      <c r="N1021" s="19">
        <v>29</v>
      </c>
    </row>
    <row r="1022" customHeight="1" spans="1:14">
      <c r="A1022" s="19">
        <f t="shared" si="166"/>
        <v>1020</v>
      </c>
      <c r="B1022" s="19" t="s">
        <v>4382</v>
      </c>
      <c r="C1022" s="19" t="s">
        <v>4383</v>
      </c>
      <c r="D1022" s="20" t="s">
        <v>850</v>
      </c>
      <c r="E1022" s="19" t="s">
        <v>1988</v>
      </c>
      <c r="F1022" s="19">
        <v>4999</v>
      </c>
      <c r="G1022" s="19">
        <v>4999</v>
      </c>
      <c r="H1022" s="19">
        <v>2399.52</v>
      </c>
      <c r="I1022" s="19">
        <v>1019.79</v>
      </c>
      <c r="J1022" s="19">
        <v>0</v>
      </c>
      <c r="K1022" s="19" t="s">
        <v>1744</v>
      </c>
      <c r="L1022" s="19">
        <v>3419.31</v>
      </c>
      <c r="M1022" s="19">
        <f t="shared" si="157"/>
        <v>3419.31</v>
      </c>
      <c r="N1022" s="19">
        <v>29</v>
      </c>
    </row>
    <row r="1023" customHeight="1" spans="1:14">
      <c r="A1023" s="19">
        <f t="shared" si="166"/>
        <v>1021</v>
      </c>
      <c r="B1023" s="19" t="s">
        <v>4384</v>
      </c>
      <c r="C1023" s="19" t="s">
        <v>4385</v>
      </c>
      <c r="D1023" s="20" t="s">
        <v>850</v>
      </c>
      <c r="E1023" s="19" t="s">
        <v>1897</v>
      </c>
      <c r="F1023" s="19">
        <v>4999</v>
      </c>
      <c r="G1023" s="19">
        <v>4999</v>
      </c>
      <c r="H1023" s="19">
        <v>2399.52</v>
      </c>
      <c r="I1023" s="19">
        <v>1019.79</v>
      </c>
      <c r="J1023" s="19">
        <v>0</v>
      </c>
      <c r="K1023" s="19" t="s">
        <v>1744</v>
      </c>
      <c r="L1023" s="19">
        <v>3419.31</v>
      </c>
      <c r="M1023" s="19">
        <f t="shared" si="157"/>
        <v>3419.31</v>
      </c>
      <c r="N1023" s="19">
        <v>29</v>
      </c>
    </row>
    <row r="1024" customHeight="1" spans="1:14">
      <c r="A1024" s="19">
        <f t="shared" si="166"/>
        <v>1022</v>
      </c>
      <c r="B1024" s="19" t="s">
        <v>4386</v>
      </c>
      <c r="C1024" s="19" t="s">
        <v>2698</v>
      </c>
      <c r="D1024" s="20" t="s">
        <v>850</v>
      </c>
      <c r="E1024" s="19" t="s">
        <v>1763</v>
      </c>
      <c r="F1024" s="19">
        <v>4999</v>
      </c>
      <c r="G1024" s="19">
        <v>4999</v>
      </c>
      <c r="H1024" s="19">
        <v>2399.52</v>
      </c>
      <c r="I1024" s="19">
        <v>1019.79</v>
      </c>
      <c r="J1024" s="19">
        <v>0</v>
      </c>
      <c r="K1024" s="19" t="s">
        <v>1744</v>
      </c>
      <c r="L1024" s="19">
        <v>3419.31</v>
      </c>
      <c r="M1024" s="19">
        <f t="shared" si="157"/>
        <v>3419.31</v>
      </c>
      <c r="N1024" s="19">
        <v>18</v>
      </c>
    </row>
    <row r="1025" customHeight="1" spans="1:14">
      <c r="A1025" s="19">
        <f t="shared" ref="A1025:A1034" si="167">ROW()-2</f>
        <v>1023</v>
      </c>
      <c r="B1025" s="19" t="s">
        <v>4387</v>
      </c>
      <c r="C1025" s="19" t="s">
        <v>3511</v>
      </c>
      <c r="D1025" s="20" t="s">
        <v>850</v>
      </c>
      <c r="E1025" s="19" t="s">
        <v>2032</v>
      </c>
      <c r="F1025" s="19">
        <v>4999</v>
      </c>
      <c r="G1025" s="19">
        <v>4999</v>
      </c>
      <c r="H1025" s="19">
        <v>2399.52</v>
      </c>
      <c r="I1025" s="19">
        <v>1019.79</v>
      </c>
      <c r="J1025" s="19">
        <v>0</v>
      </c>
      <c r="K1025" s="19" t="s">
        <v>1744</v>
      </c>
      <c r="L1025" s="19">
        <v>3419.31</v>
      </c>
      <c r="M1025" s="19">
        <f t="shared" si="157"/>
        <v>3419.31</v>
      </c>
      <c r="N1025" s="19">
        <v>10</v>
      </c>
    </row>
    <row r="1026" customHeight="1" spans="1:14">
      <c r="A1026" s="19">
        <f t="shared" si="167"/>
        <v>1024</v>
      </c>
      <c r="B1026" s="19" t="s">
        <v>4388</v>
      </c>
      <c r="C1026" s="19" t="s">
        <v>4389</v>
      </c>
      <c r="D1026" s="20" t="s">
        <v>854</v>
      </c>
      <c r="E1026" s="19" t="s">
        <v>4390</v>
      </c>
      <c r="F1026" s="19">
        <v>5500</v>
      </c>
      <c r="G1026" s="19">
        <v>5500</v>
      </c>
      <c r="H1026" s="19">
        <v>2640</v>
      </c>
      <c r="I1026" s="19">
        <v>1122</v>
      </c>
      <c r="J1026" s="19">
        <v>0</v>
      </c>
      <c r="K1026" s="19" t="s">
        <v>1744</v>
      </c>
      <c r="L1026" s="19">
        <v>3762</v>
      </c>
      <c r="M1026" s="19">
        <f t="shared" si="157"/>
        <v>3762</v>
      </c>
      <c r="N1026" s="19">
        <v>26</v>
      </c>
    </row>
    <row r="1027" customHeight="1" spans="1:14">
      <c r="A1027" s="19">
        <f t="shared" si="167"/>
        <v>1025</v>
      </c>
      <c r="B1027" s="19" t="s">
        <v>4391</v>
      </c>
      <c r="C1027" s="19" t="s">
        <v>4392</v>
      </c>
      <c r="D1027" s="20" t="s">
        <v>854</v>
      </c>
      <c r="E1027" s="19" t="s">
        <v>3973</v>
      </c>
      <c r="F1027" s="19">
        <v>4999</v>
      </c>
      <c r="G1027" s="19">
        <v>4999</v>
      </c>
      <c r="H1027" s="19">
        <v>2399.52</v>
      </c>
      <c r="I1027" s="19">
        <v>1019.79</v>
      </c>
      <c r="J1027" s="19">
        <v>0</v>
      </c>
      <c r="K1027" s="19" t="s">
        <v>1744</v>
      </c>
      <c r="L1027" s="19">
        <v>3419.31</v>
      </c>
      <c r="M1027" s="19">
        <f t="shared" si="157"/>
        <v>3419.31</v>
      </c>
      <c r="N1027" s="19">
        <v>27</v>
      </c>
    </row>
    <row r="1028" customHeight="1" spans="1:14">
      <c r="A1028" s="19">
        <f t="shared" si="167"/>
        <v>1026</v>
      </c>
      <c r="B1028" s="19" t="s">
        <v>4393</v>
      </c>
      <c r="C1028" s="19" t="s">
        <v>4394</v>
      </c>
      <c r="D1028" s="20" t="s">
        <v>854</v>
      </c>
      <c r="E1028" s="19" t="s">
        <v>3850</v>
      </c>
      <c r="F1028" s="19">
        <v>5253</v>
      </c>
      <c r="G1028" s="19">
        <v>5253</v>
      </c>
      <c r="H1028" s="19">
        <v>1680.96</v>
      </c>
      <c r="I1028" s="19">
        <v>714.4</v>
      </c>
      <c r="J1028" s="19">
        <v>0</v>
      </c>
      <c r="K1028" s="19" t="s">
        <v>2193</v>
      </c>
      <c r="L1028" s="19">
        <v>2395.36</v>
      </c>
      <c r="M1028" s="19">
        <f t="shared" si="157"/>
        <v>2395.36</v>
      </c>
      <c r="N1028" s="19">
        <v>34</v>
      </c>
    </row>
    <row r="1029" customHeight="1" spans="1:14">
      <c r="A1029" s="19">
        <f t="shared" si="167"/>
        <v>1027</v>
      </c>
      <c r="B1029" s="19" t="s">
        <v>4395</v>
      </c>
      <c r="C1029" s="19" t="s">
        <v>4396</v>
      </c>
      <c r="D1029" s="20" t="s">
        <v>854</v>
      </c>
      <c r="E1029" s="19" t="s">
        <v>4397</v>
      </c>
      <c r="F1029" s="19">
        <v>5537</v>
      </c>
      <c r="G1029" s="19">
        <v>5537</v>
      </c>
      <c r="H1029" s="19">
        <f t="shared" ref="H1029:H1037" si="168">F1029*0.16*(MID(K1029,12,2)-MID(K1029,5,2)+1)</f>
        <v>1771.84</v>
      </c>
      <c r="I1029" s="19">
        <v>753.04</v>
      </c>
      <c r="J1029" s="19">
        <v>0</v>
      </c>
      <c r="K1029" s="19" t="s">
        <v>2193</v>
      </c>
      <c r="L1029" s="19">
        <v>2524.88</v>
      </c>
      <c r="M1029" s="19">
        <f t="shared" ref="M1029:M1092" si="169">L1029</f>
        <v>2524.88</v>
      </c>
      <c r="N1029" s="19">
        <v>34</v>
      </c>
    </row>
    <row r="1030" customHeight="1" spans="1:14">
      <c r="A1030" s="19">
        <f t="shared" si="167"/>
        <v>1028</v>
      </c>
      <c r="B1030" s="19" t="s">
        <v>4398</v>
      </c>
      <c r="C1030" s="19" t="s">
        <v>4399</v>
      </c>
      <c r="D1030" s="20" t="s">
        <v>854</v>
      </c>
      <c r="E1030" s="19" t="s">
        <v>4400</v>
      </c>
      <c r="F1030" s="19">
        <v>6981</v>
      </c>
      <c r="G1030" s="19">
        <v>6981</v>
      </c>
      <c r="H1030" s="19">
        <f t="shared" si="168"/>
        <v>2233.92</v>
      </c>
      <c r="I1030" s="19">
        <v>949.42</v>
      </c>
      <c r="J1030" s="19">
        <v>0</v>
      </c>
      <c r="K1030" s="19" t="s">
        <v>2193</v>
      </c>
      <c r="L1030" s="19">
        <v>3183.34</v>
      </c>
      <c r="M1030" s="19">
        <f t="shared" si="169"/>
        <v>3183.34</v>
      </c>
      <c r="N1030" s="19">
        <v>34</v>
      </c>
    </row>
    <row r="1031" customHeight="1" spans="1:14">
      <c r="A1031" s="19">
        <f t="shared" si="167"/>
        <v>1029</v>
      </c>
      <c r="B1031" s="19" t="s">
        <v>4401</v>
      </c>
      <c r="C1031" s="19" t="s">
        <v>4402</v>
      </c>
      <c r="D1031" s="20" t="s">
        <v>854</v>
      </c>
      <c r="E1031" s="19" t="s">
        <v>4403</v>
      </c>
      <c r="F1031" s="19">
        <v>4999</v>
      </c>
      <c r="G1031" s="19">
        <v>4999</v>
      </c>
      <c r="H1031" s="19">
        <f t="shared" si="168"/>
        <v>1599.68</v>
      </c>
      <c r="I1031" s="19">
        <v>679.86</v>
      </c>
      <c r="J1031" s="19">
        <v>0</v>
      </c>
      <c r="K1031" s="19" t="s">
        <v>2193</v>
      </c>
      <c r="L1031" s="19">
        <v>2279.54</v>
      </c>
      <c r="M1031" s="19">
        <f t="shared" si="169"/>
        <v>2279.54</v>
      </c>
      <c r="N1031" s="19">
        <v>34</v>
      </c>
    </row>
    <row r="1032" customHeight="1" spans="1:14">
      <c r="A1032" s="19">
        <f t="shared" si="167"/>
        <v>1030</v>
      </c>
      <c r="B1032" s="19" t="s">
        <v>4404</v>
      </c>
      <c r="C1032" s="19" t="s">
        <v>4054</v>
      </c>
      <c r="D1032" s="20" t="s">
        <v>854</v>
      </c>
      <c r="E1032" s="19" t="s">
        <v>2704</v>
      </c>
      <c r="F1032" s="19">
        <v>4999</v>
      </c>
      <c r="G1032" s="19">
        <v>4999</v>
      </c>
      <c r="H1032" s="19">
        <f t="shared" si="168"/>
        <v>2399.52</v>
      </c>
      <c r="I1032" s="19">
        <v>1019.79</v>
      </c>
      <c r="J1032" s="19">
        <v>0</v>
      </c>
      <c r="K1032" s="19" t="s">
        <v>1744</v>
      </c>
      <c r="L1032" s="19">
        <v>3419.31</v>
      </c>
      <c r="M1032" s="19">
        <f t="shared" si="169"/>
        <v>3419.31</v>
      </c>
      <c r="N1032" s="19">
        <v>17</v>
      </c>
    </row>
    <row r="1033" customHeight="1" spans="1:14">
      <c r="A1033" s="19">
        <f t="shared" si="167"/>
        <v>1031</v>
      </c>
      <c r="B1033" s="19" t="s">
        <v>4405</v>
      </c>
      <c r="C1033" s="19" t="s">
        <v>4406</v>
      </c>
      <c r="D1033" s="20" t="s">
        <v>854</v>
      </c>
      <c r="E1033" s="19" t="s">
        <v>3521</v>
      </c>
      <c r="F1033" s="19">
        <v>4999</v>
      </c>
      <c r="G1033" s="19">
        <v>4999</v>
      </c>
      <c r="H1033" s="19">
        <f t="shared" si="168"/>
        <v>2399.52</v>
      </c>
      <c r="I1033" s="19">
        <v>1019.79</v>
      </c>
      <c r="J1033" s="19">
        <v>0</v>
      </c>
      <c r="K1033" s="19" t="s">
        <v>1744</v>
      </c>
      <c r="L1033" s="19">
        <v>3419.31</v>
      </c>
      <c r="M1033" s="19">
        <f t="shared" si="169"/>
        <v>3419.31</v>
      </c>
      <c r="N1033" s="19">
        <v>13</v>
      </c>
    </row>
    <row r="1034" customHeight="1" spans="1:14">
      <c r="A1034" s="19">
        <f t="shared" si="167"/>
        <v>1032</v>
      </c>
      <c r="B1034" s="19" t="s">
        <v>4407</v>
      </c>
      <c r="C1034" s="19" t="s">
        <v>4408</v>
      </c>
      <c r="D1034" s="20" t="s">
        <v>854</v>
      </c>
      <c r="E1034" s="19" t="s">
        <v>3693</v>
      </c>
      <c r="F1034" s="19">
        <v>7081</v>
      </c>
      <c r="G1034" s="19">
        <v>7081</v>
      </c>
      <c r="H1034" s="19">
        <f t="shared" si="168"/>
        <v>3398.88</v>
      </c>
      <c r="I1034" s="19">
        <v>1444.53</v>
      </c>
      <c r="J1034" s="19">
        <v>0</v>
      </c>
      <c r="K1034" s="19" t="s">
        <v>1744</v>
      </c>
      <c r="L1034" s="19">
        <v>4843.41</v>
      </c>
      <c r="M1034" s="19">
        <f t="shared" si="169"/>
        <v>4843.41</v>
      </c>
      <c r="N1034" s="19">
        <v>14</v>
      </c>
    </row>
    <row r="1035" customHeight="1" spans="1:14">
      <c r="A1035" s="19">
        <f t="shared" ref="A1035:A1044" si="170">ROW()-2</f>
        <v>1033</v>
      </c>
      <c r="B1035" s="19" t="s">
        <v>4409</v>
      </c>
      <c r="C1035" s="19" t="s">
        <v>4410</v>
      </c>
      <c r="D1035" s="20" t="s">
        <v>854</v>
      </c>
      <c r="E1035" s="19" t="s">
        <v>4411</v>
      </c>
      <c r="F1035" s="19">
        <v>4999</v>
      </c>
      <c r="G1035" s="19">
        <v>4999</v>
      </c>
      <c r="H1035" s="19">
        <f t="shared" si="168"/>
        <v>2399.52</v>
      </c>
      <c r="I1035" s="19">
        <v>1019.79</v>
      </c>
      <c r="J1035" s="19">
        <v>0</v>
      </c>
      <c r="K1035" s="19" t="s">
        <v>1744</v>
      </c>
      <c r="L1035" s="19">
        <v>3419.31</v>
      </c>
      <c r="M1035" s="19">
        <f t="shared" si="169"/>
        <v>3419.31</v>
      </c>
      <c r="N1035" s="19">
        <v>15</v>
      </c>
    </row>
    <row r="1036" customHeight="1" spans="1:14">
      <c r="A1036" s="19">
        <f t="shared" si="170"/>
        <v>1034</v>
      </c>
      <c r="B1036" s="19" t="s">
        <v>4412</v>
      </c>
      <c r="C1036" s="19" t="s">
        <v>3087</v>
      </c>
      <c r="D1036" s="20" t="s">
        <v>854</v>
      </c>
      <c r="E1036" s="19" t="s">
        <v>4413</v>
      </c>
      <c r="F1036" s="19">
        <v>5137</v>
      </c>
      <c r="G1036" s="19">
        <v>5137</v>
      </c>
      <c r="H1036" s="19">
        <f t="shared" si="168"/>
        <v>2465.76</v>
      </c>
      <c r="I1036" s="19">
        <v>1047.96</v>
      </c>
      <c r="J1036" s="19">
        <v>0</v>
      </c>
      <c r="K1036" s="19" t="s">
        <v>1744</v>
      </c>
      <c r="L1036" s="19">
        <v>3513.72</v>
      </c>
      <c r="M1036" s="19">
        <f t="shared" si="169"/>
        <v>3513.72</v>
      </c>
      <c r="N1036" s="19">
        <v>16</v>
      </c>
    </row>
    <row r="1037" customHeight="1" spans="1:14">
      <c r="A1037" s="19">
        <f t="shared" si="170"/>
        <v>1035</v>
      </c>
      <c r="B1037" s="19" t="s">
        <v>4414</v>
      </c>
      <c r="C1037" s="19" t="s">
        <v>4415</v>
      </c>
      <c r="D1037" s="20" t="s">
        <v>858</v>
      </c>
      <c r="E1037" s="19" t="s">
        <v>4416</v>
      </c>
      <c r="F1037" s="19">
        <v>5000</v>
      </c>
      <c r="G1037" s="19">
        <v>5000</v>
      </c>
      <c r="H1037" s="19">
        <f t="shared" si="168"/>
        <v>2400</v>
      </c>
      <c r="I1037" s="19">
        <f>G1037*0.068*(MID(K1037,12,2)-MID(K1037,5,2)+1)</f>
        <v>1020</v>
      </c>
      <c r="J1037" s="19">
        <v>0</v>
      </c>
      <c r="K1037" s="19" t="s">
        <v>1744</v>
      </c>
      <c r="L1037" s="19">
        <v>3420</v>
      </c>
      <c r="M1037" s="19">
        <f t="shared" si="169"/>
        <v>3420</v>
      </c>
      <c r="N1037" s="19">
        <v>13</v>
      </c>
    </row>
    <row r="1038" customHeight="1" spans="1:14">
      <c r="A1038" s="19">
        <f t="shared" si="170"/>
        <v>1036</v>
      </c>
      <c r="B1038" s="19" t="s">
        <v>4417</v>
      </c>
      <c r="C1038" s="19" t="s">
        <v>4418</v>
      </c>
      <c r="D1038" s="20" t="s">
        <v>862</v>
      </c>
      <c r="E1038" s="19" t="s">
        <v>2183</v>
      </c>
      <c r="F1038" s="19">
        <v>4999</v>
      </c>
      <c r="G1038" s="19">
        <v>4999</v>
      </c>
      <c r="H1038" s="19">
        <v>2399.52</v>
      </c>
      <c r="I1038" s="19">
        <v>1019.79</v>
      </c>
      <c r="J1038" s="19">
        <v>0</v>
      </c>
      <c r="K1038" s="19" t="s">
        <v>1744</v>
      </c>
      <c r="L1038" s="19">
        <v>3419.31</v>
      </c>
      <c r="M1038" s="19">
        <f t="shared" si="169"/>
        <v>3419.31</v>
      </c>
      <c r="N1038" s="19">
        <v>12</v>
      </c>
    </row>
    <row r="1039" customHeight="1" spans="1:14">
      <c r="A1039" s="19">
        <f t="shared" si="170"/>
        <v>1037</v>
      </c>
      <c r="B1039" s="19" t="s">
        <v>4419</v>
      </c>
      <c r="C1039" s="19" t="s">
        <v>4420</v>
      </c>
      <c r="D1039" s="20" t="s">
        <v>866</v>
      </c>
      <c r="E1039" s="19" t="s">
        <v>3143</v>
      </c>
      <c r="F1039" s="19">
        <v>4999</v>
      </c>
      <c r="G1039" s="19">
        <v>4999</v>
      </c>
      <c r="H1039" s="19">
        <v>2399.52</v>
      </c>
      <c r="I1039" s="19">
        <v>1019.79</v>
      </c>
      <c r="J1039" s="19">
        <v>0</v>
      </c>
      <c r="K1039" s="19" t="s">
        <v>1744</v>
      </c>
      <c r="L1039" s="19">
        <v>3419.31</v>
      </c>
      <c r="M1039" s="19">
        <f t="shared" si="169"/>
        <v>3419.31</v>
      </c>
      <c r="N1039" s="19">
        <v>8</v>
      </c>
    </row>
    <row r="1040" customHeight="1" spans="1:14">
      <c r="A1040" s="19">
        <f t="shared" si="170"/>
        <v>1038</v>
      </c>
      <c r="B1040" s="19" t="s">
        <v>4421</v>
      </c>
      <c r="C1040" s="19" t="s">
        <v>4422</v>
      </c>
      <c r="D1040" s="20" t="s">
        <v>866</v>
      </c>
      <c r="E1040" s="19" t="s">
        <v>4423</v>
      </c>
      <c r="F1040" s="19">
        <v>4999</v>
      </c>
      <c r="G1040" s="19">
        <v>4999</v>
      </c>
      <c r="H1040" s="19">
        <f>F1040*0.16*(MID(K1040,12,2)-MID(K1040,5,2)+1)</f>
        <v>2399.52</v>
      </c>
      <c r="I1040" s="19">
        <v>1019.79</v>
      </c>
      <c r="J1040" s="19">
        <v>0</v>
      </c>
      <c r="K1040" s="19" t="s">
        <v>1744</v>
      </c>
      <c r="L1040" s="19">
        <v>3419.31</v>
      </c>
      <c r="M1040" s="19">
        <f t="shared" si="169"/>
        <v>3419.31</v>
      </c>
      <c r="N1040" s="19">
        <v>3</v>
      </c>
    </row>
    <row r="1041" customHeight="1" spans="1:14">
      <c r="A1041" s="19">
        <f t="shared" si="170"/>
        <v>1039</v>
      </c>
      <c r="B1041" s="19" t="s">
        <v>4424</v>
      </c>
      <c r="C1041" s="19" t="s">
        <v>4425</v>
      </c>
      <c r="D1041" s="20" t="s">
        <v>870</v>
      </c>
      <c r="E1041" s="19" t="s">
        <v>2038</v>
      </c>
      <c r="F1041" s="19">
        <v>4999</v>
      </c>
      <c r="G1041" s="19">
        <v>4999</v>
      </c>
      <c r="H1041" s="19">
        <v>2399.52</v>
      </c>
      <c r="I1041" s="19">
        <v>1019.79</v>
      </c>
      <c r="J1041" s="19">
        <v>0</v>
      </c>
      <c r="K1041" s="19" t="s">
        <v>1744</v>
      </c>
      <c r="L1041" s="19">
        <v>3419.31</v>
      </c>
      <c r="M1041" s="19">
        <f t="shared" si="169"/>
        <v>3419.31</v>
      </c>
      <c r="N1041" s="19">
        <v>7</v>
      </c>
    </row>
    <row r="1042" customHeight="1" spans="1:14">
      <c r="A1042" s="19">
        <f t="shared" si="170"/>
        <v>1040</v>
      </c>
      <c r="B1042" s="19" t="s">
        <v>4426</v>
      </c>
      <c r="C1042" s="19" t="s">
        <v>4427</v>
      </c>
      <c r="D1042" s="20" t="s">
        <v>874</v>
      </c>
      <c r="E1042" s="19" t="s">
        <v>4428</v>
      </c>
      <c r="F1042" s="19">
        <v>4999</v>
      </c>
      <c r="G1042" s="19">
        <v>4999</v>
      </c>
      <c r="H1042" s="19">
        <v>2399.52</v>
      </c>
      <c r="I1042" s="19">
        <v>1019.79</v>
      </c>
      <c r="J1042" s="19">
        <v>0</v>
      </c>
      <c r="K1042" s="19" t="s">
        <v>1744</v>
      </c>
      <c r="L1042" s="19">
        <v>3419.31</v>
      </c>
      <c r="M1042" s="19">
        <f t="shared" si="169"/>
        <v>3419.31</v>
      </c>
      <c r="N1042" s="19">
        <v>1</v>
      </c>
    </row>
    <row r="1043" customHeight="1" spans="1:14">
      <c r="A1043" s="19">
        <f t="shared" si="170"/>
        <v>1041</v>
      </c>
      <c r="B1043" s="19" t="s">
        <v>4429</v>
      </c>
      <c r="C1043" s="19" t="s">
        <v>4430</v>
      </c>
      <c r="D1043" s="20" t="s">
        <v>874</v>
      </c>
      <c r="E1043" s="19" t="s">
        <v>4431</v>
      </c>
      <c r="F1043" s="19">
        <v>4999</v>
      </c>
      <c r="G1043" s="19">
        <v>4999</v>
      </c>
      <c r="H1043" s="19">
        <v>2399.52</v>
      </c>
      <c r="I1043" s="19">
        <v>1019.79</v>
      </c>
      <c r="J1043" s="19">
        <v>0</v>
      </c>
      <c r="K1043" s="19" t="s">
        <v>1744</v>
      </c>
      <c r="L1043" s="19">
        <v>3419.31</v>
      </c>
      <c r="M1043" s="19">
        <f t="shared" si="169"/>
        <v>3419.31</v>
      </c>
      <c r="N1043" s="19">
        <v>1</v>
      </c>
    </row>
    <row r="1044" customHeight="1" spans="1:14">
      <c r="A1044" s="19">
        <f t="shared" si="170"/>
        <v>1042</v>
      </c>
      <c r="B1044" s="19" t="s">
        <v>4432</v>
      </c>
      <c r="C1044" s="19" t="s">
        <v>4089</v>
      </c>
      <c r="D1044" s="20" t="s">
        <v>874</v>
      </c>
      <c r="E1044" s="19" t="s">
        <v>4433</v>
      </c>
      <c r="F1044" s="19">
        <v>4999</v>
      </c>
      <c r="G1044" s="19">
        <v>4999</v>
      </c>
      <c r="H1044" s="19">
        <v>2399.52</v>
      </c>
      <c r="I1044" s="19">
        <v>1019.79</v>
      </c>
      <c r="J1044" s="19">
        <v>0</v>
      </c>
      <c r="K1044" s="19" t="s">
        <v>1744</v>
      </c>
      <c r="L1044" s="19">
        <v>3419.31</v>
      </c>
      <c r="M1044" s="19">
        <f t="shared" si="169"/>
        <v>3419.31</v>
      </c>
      <c r="N1044" s="19">
        <v>12</v>
      </c>
    </row>
    <row r="1045" customHeight="1" spans="1:14">
      <c r="A1045" s="19">
        <f t="shared" ref="A1045:A1054" si="171">ROW()-2</f>
        <v>1043</v>
      </c>
      <c r="B1045" s="19" t="s">
        <v>4434</v>
      </c>
      <c r="C1045" s="19" t="s">
        <v>4435</v>
      </c>
      <c r="D1045" s="20" t="s">
        <v>877</v>
      </c>
      <c r="E1045" s="19" t="s">
        <v>4436</v>
      </c>
      <c r="F1045" s="19">
        <v>4999</v>
      </c>
      <c r="G1045" s="19">
        <v>4999</v>
      </c>
      <c r="H1045" s="19">
        <f>F1045*0.16*(MID(K1045,12,2)-MID(K1045,5,2)+1)</f>
        <v>2399.52</v>
      </c>
      <c r="I1045" s="19">
        <v>1019.79</v>
      </c>
      <c r="J1045" s="19">
        <v>0</v>
      </c>
      <c r="K1045" s="19" t="s">
        <v>1744</v>
      </c>
      <c r="L1045" s="19">
        <v>3419.31</v>
      </c>
      <c r="M1045" s="19">
        <f t="shared" si="169"/>
        <v>3419.31</v>
      </c>
      <c r="N1045" s="19">
        <v>33</v>
      </c>
    </row>
    <row r="1046" customHeight="1" spans="1:14">
      <c r="A1046" s="19">
        <f t="shared" si="171"/>
        <v>1044</v>
      </c>
      <c r="B1046" s="19" t="s">
        <v>4437</v>
      </c>
      <c r="C1046" s="19" t="s">
        <v>4438</v>
      </c>
      <c r="D1046" s="20" t="s">
        <v>877</v>
      </c>
      <c r="E1046" s="19" t="s">
        <v>4439</v>
      </c>
      <c r="F1046" s="19">
        <v>4999</v>
      </c>
      <c r="G1046" s="19">
        <v>4999</v>
      </c>
      <c r="H1046" s="19">
        <f>F1046*0.16*(MID(K1046,12,2)-MID(K1046,5,2)+1)</f>
        <v>2399.52</v>
      </c>
      <c r="I1046" s="19">
        <v>1019.79</v>
      </c>
      <c r="J1046" s="19">
        <v>0</v>
      </c>
      <c r="K1046" s="19" t="s">
        <v>1744</v>
      </c>
      <c r="L1046" s="19">
        <v>3419.31</v>
      </c>
      <c r="M1046" s="19">
        <f t="shared" si="169"/>
        <v>3419.31</v>
      </c>
      <c r="N1046" s="19">
        <v>7</v>
      </c>
    </row>
    <row r="1047" customHeight="1" spans="1:14">
      <c r="A1047" s="19">
        <f t="shared" si="171"/>
        <v>1045</v>
      </c>
      <c r="B1047" s="19" t="s">
        <v>4440</v>
      </c>
      <c r="C1047" s="19" t="s">
        <v>4441</v>
      </c>
      <c r="D1047" s="20" t="s">
        <v>881</v>
      </c>
      <c r="E1047" s="19" t="s">
        <v>3005</v>
      </c>
      <c r="F1047" s="19">
        <v>4999</v>
      </c>
      <c r="G1047" s="19">
        <v>4999</v>
      </c>
      <c r="H1047" s="19">
        <v>799.84</v>
      </c>
      <c r="I1047" s="19">
        <v>339.93</v>
      </c>
      <c r="J1047" s="19">
        <v>0</v>
      </c>
      <c r="K1047" s="19" t="s">
        <v>1912</v>
      </c>
      <c r="L1047" s="19">
        <v>1139.77</v>
      </c>
      <c r="M1047" s="19">
        <f t="shared" si="169"/>
        <v>1139.77</v>
      </c>
      <c r="N1047" s="19">
        <v>35</v>
      </c>
    </row>
    <row r="1048" customHeight="1" spans="1:14">
      <c r="A1048" s="19">
        <f t="shared" si="171"/>
        <v>1046</v>
      </c>
      <c r="B1048" s="19" t="s">
        <v>4442</v>
      </c>
      <c r="C1048" s="19" t="s">
        <v>4443</v>
      </c>
      <c r="D1048" s="20" t="s">
        <v>881</v>
      </c>
      <c r="E1048" s="19" t="s">
        <v>4413</v>
      </c>
      <c r="F1048" s="19">
        <v>4999</v>
      </c>
      <c r="G1048" s="19">
        <v>4999</v>
      </c>
      <c r="H1048" s="19">
        <v>2399.52</v>
      </c>
      <c r="I1048" s="19">
        <v>1019.79</v>
      </c>
      <c r="J1048" s="19">
        <v>0</v>
      </c>
      <c r="K1048" s="19" t="s">
        <v>1744</v>
      </c>
      <c r="L1048" s="19">
        <v>3419.31</v>
      </c>
      <c r="M1048" s="19">
        <f t="shared" si="169"/>
        <v>3419.31</v>
      </c>
      <c r="N1048" s="19">
        <v>18</v>
      </c>
    </row>
    <row r="1049" customHeight="1" spans="1:14">
      <c r="A1049" s="19">
        <f t="shared" si="171"/>
        <v>1047</v>
      </c>
      <c r="B1049" s="19" t="s">
        <v>4444</v>
      </c>
      <c r="C1049" s="19" t="s">
        <v>4445</v>
      </c>
      <c r="D1049" s="20" t="s">
        <v>881</v>
      </c>
      <c r="E1049" s="19" t="s">
        <v>4446</v>
      </c>
      <c r="F1049" s="19">
        <v>4999</v>
      </c>
      <c r="G1049" s="19">
        <v>4999</v>
      </c>
      <c r="H1049" s="19">
        <v>2399.52</v>
      </c>
      <c r="I1049" s="19">
        <v>1019.79</v>
      </c>
      <c r="J1049" s="19">
        <v>0</v>
      </c>
      <c r="K1049" s="19" t="s">
        <v>1744</v>
      </c>
      <c r="L1049" s="19">
        <v>3419.31</v>
      </c>
      <c r="M1049" s="19">
        <f t="shared" si="169"/>
        <v>3419.31</v>
      </c>
      <c r="N1049" s="19">
        <v>11</v>
      </c>
    </row>
    <row r="1050" customHeight="1" spans="1:14">
      <c r="A1050" s="19">
        <f t="shared" si="171"/>
        <v>1048</v>
      </c>
      <c r="B1050" s="19" t="s">
        <v>4447</v>
      </c>
      <c r="C1050" s="19" t="s">
        <v>4448</v>
      </c>
      <c r="D1050" s="20" t="s">
        <v>881</v>
      </c>
      <c r="E1050" s="19" t="s">
        <v>3225</v>
      </c>
      <c r="F1050" s="19">
        <v>4999</v>
      </c>
      <c r="G1050" s="19">
        <v>4999</v>
      </c>
      <c r="H1050" s="19">
        <v>2399.52</v>
      </c>
      <c r="I1050" s="19">
        <v>1019.79</v>
      </c>
      <c r="J1050" s="19">
        <v>0</v>
      </c>
      <c r="K1050" s="19" t="s">
        <v>1744</v>
      </c>
      <c r="L1050" s="19">
        <v>3419.31</v>
      </c>
      <c r="M1050" s="19">
        <f t="shared" si="169"/>
        <v>3419.31</v>
      </c>
      <c r="N1050" s="19">
        <v>6</v>
      </c>
    </row>
    <row r="1051" customHeight="1" spans="1:14">
      <c r="A1051" s="19">
        <f t="shared" si="171"/>
        <v>1049</v>
      </c>
      <c r="B1051" s="19" t="s">
        <v>4449</v>
      </c>
      <c r="C1051" s="19" t="s">
        <v>4450</v>
      </c>
      <c r="D1051" s="20" t="s">
        <v>885</v>
      </c>
      <c r="E1051" s="19" t="s">
        <v>4451</v>
      </c>
      <c r="F1051" s="19">
        <v>4999</v>
      </c>
      <c r="G1051" s="19">
        <v>4999</v>
      </c>
      <c r="H1051" s="19">
        <v>2399.52</v>
      </c>
      <c r="I1051" s="19">
        <v>1019.79</v>
      </c>
      <c r="J1051" s="19">
        <v>0</v>
      </c>
      <c r="K1051" s="19" t="s">
        <v>1744</v>
      </c>
      <c r="L1051" s="19">
        <v>3419.31</v>
      </c>
      <c r="M1051" s="19">
        <f t="shared" si="169"/>
        <v>3419.31</v>
      </c>
      <c r="N1051" s="19">
        <v>8</v>
      </c>
    </row>
    <row r="1052" customHeight="1" spans="1:14">
      <c r="A1052" s="19">
        <f t="shared" si="171"/>
        <v>1050</v>
      </c>
      <c r="B1052" s="19" t="s">
        <v>4452</v>
      </c>
      <c r="C1052" s="19" t="s">
        <v>4453</v>
      </c>
      <c r="D1052" s="20" t="s">
        <v>885</v>
      </c>
      <c r="E1052" s="19" t="s">
        <v>4454</v>
      </c>
      <c r="F1052" s="19">
        <v>4999</v>
      </c>
      <c r="G1052" s="19">
        <v>4999</v>
      </c>
      <c r="H1052" s="19">
        <v>2399.52</v>
      </c>
      <c r="I1052" s="19">
        <v>1019.79</v>
      </c>
      <c r="J1052" s="19">
        <v>0</v>
      </c>
      <c r="K1052" s="19" t="s">
        <v>1744</v>
      </c>
      <c r="L1052" s="19">
        <v>3419.31</v>
      </c>
      <c r="M1052" s="19">
        <f t="shared" si="169"/>
        <v>3419.31</v>
      </c>
      <c r="N1052" s="19">
        <v>6</v>
      </c>
    </row>
    <row r="1053" customHeight="1" spans="1:14">
      <c r="A1053" s="19">
        <f t="shared" si="171"/>
        <v>1051</v>
      </c>
      <c r="B1053" s="19" t="s">
        <v>4455</v>
      </c>
      <c r="C1053" s="19" t="s">
        <v>4456</v>
      </c>
      <c r="D1053" s="20" t="s">
        <v>889</v>
      </c>
      <c r="E1053" s="19" t="s">
        <v>4457</v>
      </c>
      <c r="F1053" s="19">
        <v>4999</v>
      </c>
      <c r="G1053" s="19">
        <v>4999</v>
      </c>
      <c r="H1053" s="19">
        <f>F1053*0.16*(MID(K1053,12,2)-MID(K1053,5,2)+1)</f>
        <v>2399.52</v>
      </c>
      <c r="I1053" s="19">
        <v>1019.79</v>
      </c>
      <c r="J1053" s="19">
        <v>0</v>
      </c>
      <c r="K1053" s="19" t="s">
        <v>1744</v>
      </c>
      <c r="L1053" s="19">
        <v>3419.31</v>
      </c>
      <c r="M1053" s="19">
        <f t="shared" si="169"/>
        <v>3419.31</v>
      </c>
      <c r="N1053" s="19">
        <v>14</v>
      </c>
    </row>
    <row r="1054" customHeight="1" spans="1:14">
      <c r="A1054" s="19">
        <f t="shared" si="171"/>
        <v>1052</v>
      </c>
      <c r="B1054" s="19" t="s">
        <v>4458</v>
      </c>
      <c r="C1054" s="19" t="s">
        <v>4459</v>
      </c>
      <c r="D1054" s="20" t="s">
        <v>893</v>
      </c>
      <c r="E1054" s="19" t="s">
        <v>4460</v>
      </c>
      <c r="F1054" s="19">
        <v>4999</v>
      </c>
      <c r="G1054" s="19">
        <v>4999</v>
      </c>
      <c r="H1054" s="19">
        <f t="shared" ref="H1054:H1056" si="172">F1054*0.16*(MID(K1054,12,2)-MID(K1054,5,2)+1)</f>
        <v>2399.52</v>
      </c>
      <c r="I1054" s="19">
        <v>1019.79</v>
      </c>
      <c r="J1054" s="19">
        <v>0</v>
      </c>
      <c r="K1054" s="19" t="s">
        <v>1744</v>
      </c>
      <c r="L1054" s="19">
        <v>3419.31</v>
      </c>
      <c r="M1054" s="19">
        <f t="shared" si="169"/>
        <v>3419.31</v>
      </c>
      <c r="N1054" s="19">
        <v>33</v>
      </c>
    </row>
    <row r="1055" customHeight="1" spans="1:14">
      <c r="A1055" s="19">
        <f t="shared" ref="A1055:A1064" si="173">ROW()-2</f>
        <v>1053</v>
      </c>
      <c r="B1055" s="19" t="s">
        <v>4461</v>
      </c>
      <c r="C1055" s="19" t="s">
        <v>4462</v>
      </c>
      <c r="D1055" s="20" t="s">
        <v>897</v>
      </c>
      <c r="E1055" s="19" t="s">
        <v>4463</v>
      </c>
      <c r="F1055" s="19">
        <v>4999</v>
      </c>
      <c r="G1055" s="19">
        <v>4999</v>
      </c>
      <c r="H1055" s="19">
        <f t="shared" si="172"/>
        <v>2399.52</v>
      </c>
      <c r="I1055" s="19">
        <v>1019.79</v>
      </c>
      <c r="J1055" s="19">
        <v>0</v>
      </c>
      <c r="K1055" s="19" t="s">
        <v>1744</v>
      </c>
      <c r="L1055" s="19">
        <v>3419.31</v>
      </c>
      <c r="M1055" s="19">
        <f t="shared" si="169"/>
        <v>3419.31</v>
      </c>
      <c r="N1055" s="19">
        <v>6</v>
      </c>
    </row>
    <row r="1056" customHeight="1" spans="1:14">
      <c r="A1056" s="19">
        <f t="shared" si="173"/>
        <v>1054</v>
      </c>
      <c r="B1056" s="19" t="s">
        <v>4464</v>
      </c>
      <c r="C1056" s="19" t="s">
        <v>2827</v>
      </c>
      <c r="D1056" s="20" t="s">
        <v>901</v>
      </c>
      <c r="E1056" s="19" t="s">
        <v>4465</v>
      </c>
      <c r="F1056" s="19">
        <v>4999</v>
      </c>
      <c r="G1056" s="19">
        <v>4999</v>
      </c>
      <c r="H1056" s="19">
        <f t="shared" si="172"/>
        <v>2399.52</v>
      </c>
      <c r="I1056" s="19">
        <v>1019.79</v>
      </c>
      <c r="J1056" s="19">
        <v>0</v>
      </c>
      <c r="K1056" s="19" t="s">
        <v>1744</v>
      </c>
      <c r="L1056" s="19">
        <v>3419.31</v>
      </c>
      <c r="M1056" s="19">
        <f t="shared" si="169"/>
        <v>3419.31</v>
      </c>
      <c r="N1056" s="19">
        <v>26</v>
      </c>
    </row>
    <row r="1057" customHeight="1" spans="1:14">
      <c r="A1057" s="19">
        <f t="shared" si="173"/>
        <v>1055</v>
      </c>
      <c r="B1057" s="19" t="s">
        <v>4466</v>
      </c>
      <c r="C1057" s="19" t="s">
        <v>4467</v>
      </c>
      <c r="D1057" s="20" t="s">
        <v>905</v>
      </c>
      <c r="E1057" s="19" t="s">
        <v>4468</v>
      </c>
      <c r="F1057" s="19">
        <v>4999</v>
      </c>
      <c r="G1057" s="19">
        <v>4999</v>
      </c>
      <c r="H1057" s="19">
        <v>2399.52</v>
      </c>
      <c r="I1057" s="19">
        <v>1019.79</v>
      </c>
      <c r="J1057" s="19">
        <v>0</v>
      </c>
      <c r="K1057" s="19" t="s">
        <v>1744</v>
      </c>
      <c r="L1057" s="19">
        <v>3419.31</v>
      </c>
      <c r="M1057" s="19">
        <f t="shared" si="169"/>
        <v>3419.31</v>
      </c>
      <c r="N1057" s="19">
        <v>10</v>
      </c>
    </row>
    <row r="1058" customHeight="1" spans="1:14">
      <c r="A1058" s="19">
        <f t="shared" si="173"/>
        <v>1056</v>
      </c>
      <c r="B1058" s="19" t="s">
        <v>4469</v>
      </c>
      <c r="C1058" s="19" t="s">
        <v>3650</v>
      </c>
      <c r="D1058" s="20" t="s">
        <v>905</v>
      </c>
      <c r="E1058" s="19" t="s">
        <v>4470</v>
      </c>
      <c r="F1058" s="19">
        <v>4999</v>
      </c>
      <c r="G1058" s="19">
        <v>4999</v>
      </c>
      <c r="H1058" s="19">
        <f>F1058*0.16*(MID(K1058,12,2)-MID(K1058,5,2)+1)</f>
        <v>2399.52</v>
      </c>
      <c r="I1058" s="19">
        <v>1019.79</v>
      </c>
      <c r="J1058" s="19">
        <v>0</v>
      </c>
      <c r="K1058" s="19" t="s">
        <v>1744</v>
      </c>
      <c r="L1058" s="19">
        <v>3419.31</v>
      </c>
      <c r="M1058" s="19">
        <f t="shared" si="169"/>
        <v>3419.31</v>
      </c>
      <c r="N1058" s="19">
        <v>10</v>
      </c>
    </row>
    <row r="1059" customHeight="1" spans="1:14">
      <c r="A1059" s="19">
        <f t="shared" si="173"/>
        <v>1057</v>
      </c>
      <c r="B1059" s="19" t="s">
        <v>4471</v>
      </c>
      <c r="C1059" s="19" t="s">
        <v>4472</v>
      </c>
      <c r="D1059" s="20" t="s">
        <v>909</v>
      </c>
      <c r="E1059" s="19" t="s">
        <v>1918</v>
      </c>
      <c r="F1059" s="19">
        <v>4999</v>
      </c>
      <c r="G1059" s="19">
        <v>4999</v>
      </c>
      <c r="H1059" s="19">
        <f t="shared" ref="H1059:H1076" si="174">F1059*0.16*(MID(K1059,12,2)-MID(K1059,5,2)+1)</f>
        <v>2399.52</v>
      </c>
      <c r="I1059" s="19">
        <v>1019.79</v>
      </c>
      <c r="J1059" s="19">
        <v>0</v>
      </c>
      <c r="K1059" s="19" t="s">
        <v>1744</v>
      </c>
      <c r="L1059" s="19">
        <v>3419.31</v>
      </c>
      <c r="M1059" s="19">
        <f t="shared" si="169"/>
        <v>3419.31</v>
      </c>
      <c r="N1059" s="19">
        <v>28</v>
      </c>
    </row>
    <row r="1060" customHeight="1" spans="1:14">
      <c r="A1060" s="19">
        <f t="shared" si="173"/>
        <v>1058</v>
      </c>
      <c r="B1060" s="19" t="s">
        <v>4473</v>
      </c>
      <c r="C1060" s="19" t="s">
        <v>2959</v>
      </c>
      <c r="D1060" s="20" t="s">
        <v>909</v>
      </c>
      <c r="E1060" s="19" t="s">
        <v>4397</v>
      </c>
      <c r="F1060" s="19">
        <v>4999</v>
      </c>
      <c r="G1060" s="19">
        <v>4999</v>
      </c>
      <c r="H1060" s="19">
        <f t="shared" si="174"/>
        <v>2399.52</v>
      </c>
      <c r="I1060" s="19">
        <v>1019.79</v>
      </c>
      <c r="J1060" s="19">
        <v>0</v>
      </c>
      <c r="K1060" s="19" t="s">
        <v>1744</v>
      </c>
      <c r="L1060" s="19">
        <v>3419.31</v>
      </c>
      <c r="M1060" s="19">
        <f t="shared" si="169"/>
        <v>3419.31</v>
      </c>
      <c r="N1060" s="19">
        <v>28</v>
      </c>
    </row>
    <row r="1061" customHeight="1" spans="1:14">
      <c r="A1061" s="19">
        <f t="shared" si="173"/>
        <v>1059</v>
      </c>
      <c r="B1061" s="19" t="s">
        <v>4474</v>
      </c>
      <c r="C1061" s="19" t="s">
        <v>4475</v>
      </c>
      <c r="D1061" s="20" t="s">
        <v>913</v>
      </c>
      <c r="E1061" s="19" t="s">
        <v>2038</v>
      </c>
      <c r="F1061" s="19">
        <v>4999</v>
      </c>
      <c r="G1061" s="19">
        <v>4999</v>
      </c>
      <c r="H1061" s="19">
        <f t="shared" si="174"/>
        <v>2399.52</v>
      </c>
      <c r="I1061" s="19">
        <v>1019.79</v>
      </c>
      <c r="J1061" s="19">
        <v>0</v>
      </c>
      <c r="K1061" s="19" t="s">
        <v>1744</v>
      </c>
      <c r="L1061" s="19">
        <v>3419.31</v>
      </c>
      <c r="M1061" s="19">
        <f t="shared" si="169"/>
        <v>3419.31</v>
      </c>
      <c r="N1061" s="19">
        <v>28</v>
      </c>
    </row>
    <row r="1062" customHeight="1" spans="1:14">
      <c r="A1062" s="19">
        <f t="shared" si="173"/>
        <v>1060</v>
      </c>
      <c r="B1062" s="19" t="s">
        <v>4476</v>
      </c>
      <c r="C1062" s="19" t="s">
        <v>4477</v>
      </c>
      <c r="D1062" s="20" t="s">
        <v>913</v>
      </c>
      <c r="E1062" s="19" t="s">
        <v>3438</v>
      </c>
      <c r="F1062" s="19">
        <v>4999</v>
      </c>
      <c r="G1062" s="19">
        <v>4999</v>
      </c>
      <c r="H1062" s="19">
        <f t="shared" si="174"/>
        <v>2399.52</v>
      </c>
      <c r="I1062" s="19">
        <v>1019.79</v>
      </c>
      <c r="J1062" s="19">
        <v>0</v>
      </c>
      <c r="K1062" s="19" t="s">
        <v>1744</v>
      </c>
      <c r="L1062" s="19">
        <v>3419.31</v>
      </c>
      <c r="M1062" s="19">
        <f t="shared" si="169"/>
        <v>3419.31</v>
      </c>
      <c r="N1062" s="19">
        <v>28</v>
      </c>
    </row>
    <row r="1063" customHeight="1" spans="1:14">
      <c r="A1063" s="19">
        <f t="shared" si="173"/>
        <v>1061</v>
      </c>
      <c r="B1063" s="19" t="s">
        <v>4478</v>
      </c>
      <c r="C1063" s="19" t="s">
        <v>4479</v>
      </c>
      <c r="D1063" s="20" t="s">
        <v>913</v>
      </c>
      <c r="E1063" s="19" t="s">
        <v>4480</v>
      </c>
      <c r="F1063" s="19">
        <v>4999</v>
      </c>
      <c r="G1063" s="19">
        <v>4999</v>
      </c>
      <c r="H1063" s="19">
        <f t="shared" si="174"/>
        <v>2399.52</v>
      </c>
      <c r="I1063" s="19">
        <v>1019.79</v>
      </c>
      <c r="J1063" s="19">
        <v>0</v>
      </c>
      <c r="K1063" s="19" t="s">
        <v>1744</v>
      </c>
      <c r="L1063" s="19">
        <v>3419.31</v>
      </c>
      <c r="M1063" s="19">
        <f t="shared" si="169"/>
        <v>3419.31</v>
      </c>
      <c r="N1063" s="19">
        <v>28</v>
      </c>
    </row>
    <row r="1064" customHeight="1" spans="1:14">
      <c r="A1064" s="19">
        <f t="shared" si="173"/>
        <v>1062</v>
      </c>
      <c r="B1064" s="19" t="s">
        <v>4481</v>
      </c>
      <c r="C1064" s="19" t="s">
        <v>4482</v>
      </c>
      <c r="D1064" s="20" t="s">
        <v>913</v>
      </c>
      <c r="E1064" s="19" t="s">
        <v>4483</v>
      </c>
      <c r="F1064" s="19">
        <v>4999</v>
      </c>
      <c r="G1064" s="19">
        <v>4999</v>
      </c>
      <c r="H1064" s="19">
        <f t="shared" si="174"/>
        <v>2399.52</v>
      </c>
      <c r="I1064" s="19">
        <v>1019.79</v>
      </c>
      <c r="J1064" s="19">
        <v>0</v>
      </c>
      <c r="K1064" s="19" t="s">
        <v>1744</v>
      </c>
      <c r="L1064" s="19">
        <v>3419.31</v>
      </c>
      <c r="M1064" s="19">
        <f t="shared" si="169"/>
        <v>3419.31</v>
      </c>
      <c r="N1064" s="19">
        <v>24</v>
      </c>
    </row>
    <row r="1065" customHeight="1" spans="1:14">
      <c r="A1065" s="19">
        <f t="shared" ref="A1065:A1074" si="175">ROW()-2</f>
        <v>1063</v>
      </c>
      <c r="B1065" s="19" t="s">
        <v>4484</v>
      </c>
      <c r="C1065" s="19" t="s">
        <v>4485</v>
      </c>
      <c r="D1065" s="20" t="s">
        <v>917</v>
      </c>
      <c r="E1065" s="19" t="s">
        <v>2644</v>
      </c>
      <c r="F1065" s="19">
        <v>4999</v>
      </c>
      <c r="G1065" s="19">
        <v>4999</v>
      </c>
      <c r="H1065" s="19">
        <f t="shared" si="174"/>
        <v>2399.52</v>
      </c>
      <c r="I1065" s="19">
        <v>1019.79</v>
      </c>
      <c r="J1065" s="19">
        <v>0</v>
      </c>
      <c r="K1065" s="19" t="s">
        <v>1744</v>
      </c>
      <c r="L1065" s="19">
        <v>3419.31</v>
      </c>
      <c r="M1065" s="19">
        <f t="shared" si="169"/>
        <v>3419.31</v>
      </c>
      <c r="N1065" s="19">
        <v>1</v>
      </c>
    </row>
    <row r="1066" customHeight="1" spans="1:14">
      <c r="A1066" s="19">
        <f t="shared" si="175"/>
        <v>1064</v>
      </c>
      <c r="B1066" s="19" t="s">
        <v>4486</v>
      </c>
      <c r="C1066" s="19" t="s">
        <v>4487</v>
      </c>
      <c r="D1066" s="20" t="s">
        <v>921</v>
      </c>
      <c r="E1066" s="19" t="s">
        <v>4488</v>
      </c>
      <c r="F1066" s="19">
        <v>4999</v>
      </c>
      <c r="G1066" s="19">
        <v>4999</v>
      </c>
      <c r="H1066" s="19">
        <f t="shared" si="174"/>
        <v>2399.52</v>
      </c>
      <c r="I1066" s="19">
        <v>1019.79</v>
      </c>
      <c r="J1066" s="19">
        <v>0</v>
      </c>
      <c r="K1066" s="19" t="s">
        <v>1744</v>
      </c>
      <c r="L1066" s="19">
        <v>3419.31</v>
      </c>
      <c r="M1066" s="19">
        <f t="shared" si="169"/>
        <v>3419.31</v>
      </c>
      <c r="N1066" s="19">
        <v>8</v>
      </c>
    </row>
    <row r="1067" customHeight="1" spans="1:14">
      <c r="A1067" s="19">
        <f t="shared" si="175"/>
        <v>1065</v>
      </c>
      <c r="B1067" s="19" t="s">
        <v>4489</v>
      </c>
      <c r="C1067" s="19" t="s">
        <v>4490</v>
      </c>
      <c r="D1067" s="20" t="s">
        <v>921</v>
      </c>
      <c r="E1067" s="19" t="s">
        <v>4491</v>
      </c>
      <c r="F1067" s="19">
        <v>4999</v>
      </c>
      <c r="G1067" s="19">
        <v>4999</v>
      </c>
      <c r="H1067" s="19">
        <f t="shared" si="174"/>
        <v>2399.52</v>
      </c>
      <c r="I1067" s="19">
        <v>1019.79</v>
      </c>
      <c r="J1067" s="19">
        <v>0</v>
      </c>
      <c r="K1067" s="19" t="s">
        <v>1744</v>
      </c>
      <c r="L1067" s="19">
        <v>3419.31</v>
      </c>
      <c r="M1067" s="19">
        <f t="shared" si="169"/>
        <v>3419.31</v>
      </c>
      <c r="N1067" s="19">
        <v>10</v>
      </c>
    </row>
    <row r="1068" customHeight="1" spans="1:14">
      <c r="A1068" s="19">
        <f t="shared" si="175"/>
        <v>1066</v>
      </c>
      <c r="B1068" s="19" t="s">
        <v>4492</v>
      </c>
      <c r="C1068" s="19" t="s">
        <v>4493</v>
      </c>
      <c r="D1068" s="20" t="s">
        <v>925</v>
      </c>
      <c r="E1068" s="19" t="s">
        <v>4494</v>
      </c>
      <c r="F1068" s="19">
        <v>4999</v>
      </c>
      <c r="G1068" s="19">
        <v>4999</v>
      </c>
      <c r="H1068" s="19">
        <f t="shared" si="174"/>
        <v>2399.52</v>
      </c>
      <c r="I1068" s="19">
        <v>1019.79</v>
      </c>
      <c r="J1068" s="19">
        <v>0</v>
      </c>
      <c r="K1068" s="19" t="s">
        <v>1744</v>
      </c>
      <c r="L1068" s="19">
        <v>3419.31</v>
      </c>
      <c r="M1068" s="19">
        <f t="shared" si="169"/>
        <v>3419.31</v>
      </c>
      <c r="N1068" s="19">
        <v>28</v>
      </c>
    </row>
    <row r="1069" customHeight="1" spans="1:14">
      <c r="A1069" s="19">
        <f t="shared" si="175"/>
        <v>1067</v>
      </c>
      <c r="B1069" s="19" t="s">
        <v>4495</v>
      </c>
      <c r="C1069" s="19" t="s">
        <v>4496</v>
      </c>
      <c r="D1069" s="20" t="s">
        <v>929</v>
      </c>
      <c r="E1069" s="19" t="s">
        <v>3044</v>
      </c>
      <c r="F1069" s="19">
        <v>4999</v>
      </c>
      <c r="G1069" s="19">
        <v>4999</v>
      </c>
      <c r="H1069" s="19">
        <f t="shared" si="174"/>
        <v>2399.52</v>
      </c>
      <c r="I1069" s="19">
        <v>1019.79</v>
      </c>
      <c r="J1069" s="19">
        <v>0</v>
      </c>
      <c r="K1069" s="19" t="s">
        <v>1744</v>
      </c>
      <c r="L1069" s="19">
        <v>3419.31</v>
      </c>
      <c r="M1069" s="19">
        <f t="shared" si="169"/>
        <v>3419.31</v>
      </c>
      <c r="N1069" s="19">
        <v>6</v>
      </c>
    </row>
    <row r="1070" customHeight="1" spans="1:14">
      <c r="A1070" s="19">
        <f t="shared" si="175"/>
        <v>1068</v>
      </c>
      <c r="B1070" s="19" t="s">
        <v>4497</v>
      </c>
      <c r="C1070" s="19" t="s">
        <v>4498</v>
      </c>
      <c r="D1070" s="20" t="s">
        <v>932</v>
      </c>
      <c r="E1070" s="19" t="s">
        <v>4499</v>
      </c>
      <c r="F1070" s="19">
        <v>8332</v>
      </c>
      <c r="G1070" s="19">
        <v>8332</v>
      </c>
      <c r="H1070" s="19">
        <f t="shared" si="174"/>
        <v>3999.36</v>
      </c>
      <c r="I1070" s="19">
        <v>1699.74</v>
      </c>
      <c r="J1070" s="19">
        <v>0</v>
      </c>
      <c r="K1070" s="19" t="s">
        <v>1744</v>
      </c>
      <c r="L1070" s="19">
        <v>5699.1</v>
      </c>
      <c r="M1070" s="19">
        <f t="shared" si="169"/>
        <v>5699.1</v>
      </c>
      <c r="N1070" s="19">
        <v>8</v>
      </c>
    </row>
    <row r="1071" customHeight="1" spans="1:14">
      <c r="A1071" s="19">
        <f t="shared" si="175"/>
        <v>1069</v>
      </c>
      <c r="B1071" s="19" t="s">
        <v>4500</v>
      </c>
      <c r="C1071" s="19" t="s">
        <v>4501</v>
      </c>
      <c r="D1071" s="20" t="s">
        <v>932</v>
      </c>
      <c r="E1071" s="19" t="s">
        <v>4502</v>
      </c>
      <c r="F1071" s="19">
        <v>4999</v>
      </c>
      <c r="G1071" s="19">
        <v>4999</v>
      </c>
      <c r="H1071" s="19">
        <f t="shared" si="174"/>
        <v>2399.52</v>
      </c>
      <c r="I1071" s="19">
        <v>1019.79</v>
      </c>
      <c r="J1071" s="19">
        <v>0</v>
      </c>
      <c r="K1071" s="19" t="s">
        <v>1744</v>
      </c>
      <c r="L1071" s="19">
        <v>3419.31</v>
      </c>
      <c r="M1071" s="19">
        <f t="shared" si="169"/>
        <v>3419.31</v>
      </c>
      <c r="N1071" s="19">
        <v>4</v>
      </c>
    </row>
    <row r="1072" customHeight="1" spans="1:14">
      <c r="A1072" s="19">
        <f t="shared" si="175"/>
        <v>1070</v>
      </c>
      <c r="B1072" s="19" t="s">
        <v>4503</v>
      </c>
      <c r="C1072" s="19" t="s">
        <v>4504</v>
      </c>
      <c r="D1072" s="20" t="s">
        <v>936</v>
      </c>
      <c r="E1072" s="19" t="s">
        <v>4505</v>
      </c>
      <c r="F1072" s="19">
        <v>4999</v>
      </c>
      <c r="G1072" s="19">
        <v>4999</v>
      </c>
      <c r="H1072" s="19">
        <f t="shared" si="174"/>
        <v>2399.52</v>
      </c>
      <c r="I1072" s="19">
        <v>1019.79</v>
      </c>
      <c r="J1072" s="19">
        <v>0</v>
      </c>
      <c r="K1072" s="19" t="s">
        <v>1744</v>
      </c>
      <c r="L1072" s="19">
        <v>3419.31</v>
      </c>
      <c r="M1072" s="19">
        <f t="shared" si="169"/>
        <v>3419.31</v>
      </c>
      <c r="N1072" s="19">
        <v>3</v>
      </c>
    </row>
    <row r="1073" customHeight="1" spans="1:14">
      <c r="A1073" s="19">
        <f t="shared" si="175"/>
        <v>1071</v>
      </c>
      <c r="B1073" s="19" t="s">
        <v>4506</v>
      </c>
      <c r="C1073" s="19" t="s">
        <v>4507</v>
      </c>
      <c r="D1073" s="20" t="s">
        <v>940</v>
      </c>
      <c r="E1073" s="19" t="s">
        <v>2887</v>
      </c>
      <c r="F1073" s="19">
        <v>4999</v>
      </c>
      <c r="G1073" s="19">
        <v>4999</v>
      </c>
      <c r="H1073" s="19">
        <f t="shared" si="174"/>
        <v>2399.52</v>
      </c>
      <c r="I1073" s="19">
        <v>1019.79</v>
      </c>
      <c r="J1073" s="19">
        <v>0</v>
      </c>
      <c r="K1073" s="19" t="s">
        <v>1744</v>
      </c>
      <c r="L1073" s="19">
        <v>3419.31</v>
      </c>
      <c r="M1073" s="19">
        <f t="shared" si="169"/>
        <v>3419.31</v>
      </c>
      <c r="N1073" s="19">
        <v>1</v>
      </c>
    </row>
    <row r="1074" customHeight="1" spans="1:14">
      <c r="A1074" s="19">
        <f t="shared" si="175"/>
        <v>1072</v>
      </c>
      <c r="B1074" s="19" t="s">
        <v>4508</v>
      </c>
      <c r="C1074" s="19" t="s">
        <v>4509</v>
      </c>
      <c r="D1074" s="20" t="s">
        <v>944</v>
      </c>
      <c r="E1074" s="19" t="s">
        <v>1819</v>
      </c>
      <c r="F1074" s="19">
        <v>4999</v>
      </c>
      <c r="G1074" s="19">
        <v>4999</v>
      </c>
      <c r="H1074" s="19">
        <f t="shared" si="174"/>
        <v>2399.52</v>
      </c>
      <c r="I1074" s="19">
        <v>1019.79</v>
      </c>
      <c r="J1074" s="19">
        <v>0</v>
      </c>
      <c r="K1074" s="19" t="s">
        <v>1744</v>
      </c>
      <c r="L1074" s="19">
        <v>3419.31</v>
      </c>
      <c r="M1074" s="19">
        <f t="shared" si="169"/>
        <v>3419.31</v>
      </c>
      <c r="N1074" s="19">
        <v>5</v>
      </c>
    </row>
    <row r="1075" customHeight="1" spans="1:14">
      <c r="A1075" s="19">
        <f t="shared" ref="A1075:A1084" si="176">ROW()-2</f>
        <v>1073</v>
      </c>
      <c r="B1075" s="19" t="s">
        <v>4510</v>
      </c>
      <c r="C1075" s="19" t="s">
        <v>4511</v>
      </c>
      <c r="D1075" s="20" t="s">
        <v>948</v>
      </c>
      <c r="E1075" s="19" t="s">
        <v>4512</v>
      </c>
      <c r="F1075" s="19">
        <v>4999</v>
      </c>
      <c r="G1075" s="19">
        <v>4999</v>
      </c>
      <c r="H1075" s="19">
        <f t="shared" si="174"/>
        <v>2399.52</v>
      </c>
      <c r="I1075" s="19">
        <v>1019.79</v>
      </c>
      <c r="J1075" s="19">
        <v>0</v>
      </c>
      <c r="K1075" s="19" t="s">
        <v>1744</v>
      </c>
      <c r="L1075" s="19">
        <v>3419.31</v>
      </c>
      <c r="M1075" s="19">
        <f t="shared" si="169"/>
        <v>3419.31</v>
      </c>
      <c r="N1075" s="19">
        <v>8</v>
      </c>
    </row>
    <row r="1076" customHeight="1" spans="1:14">
      <c r="A1076" s="19">
        <f t="shared" si="176"/>
        <v>1074</v>
      </c>
      <c r="B1076" s="19" t="s">
        <v>4513</v>
      </c>
      <c r="C1076" s="19" t="s">
        <v>4264</v>
      </c>
      <c r="D1076" s="20" t="s">
        <v>952</v>
      </c>
      <c r="E1076" s="19" t="s">
        <v>4514</v>
      </c>
      <c r="F1076" s="19">
        <v>4999</v>
      </c>
      <c r="G1076" s="19">
        <v>4999</v>
      </c>
      <c r="H1076" s="19">
        <f t="shared" si="174"/>
        <v>2399.52</v>
      </c>
      <c r="I1076" s="19">
        <v>1019.79</v>
      </c>
      <c r="J1076" s="19">
        <v>0</v>
      </c>
      <c r="K1076" s="19" t="s">
        <v>1744</v>
      </c>
      <c r="L1076" s="19">
        <v>3419.31</v>
      </c>
      <c r="M1076" s="19">
        <f t="shared" si="169"/>
        <v>3419.31</v>
      </c>
      <c r="N1076" s="19">
        <v>3</v>
      </c>
    </row>
    <row r="1077" customHeight="1" spans="1:14">
      <c r="A1077" s="19">
        <f t="shared" si="176"/>
        <v>1075</v>
      </c>
      <c r="B1077" s="19" t="s">
        <v>4515</v>
      </c>
      <c r="C1077" s="19" t="s">
        <v>4516</v>
      </c>
      <c r="D1077" s="20" t="s">
        <v>955</v>
      </c>
      <c r="E1077" s="19" t="s">
        <v>4517</v>
      </c>
      <c r="F1077" s="19">
        <v>4999</v>
      </c>
      <c r="G1077" s="19">
        <v>4999</v>
      </c>
      <c r="H1077" s="19">
        <v>799.84</v>
      </c>
      <c r="I1077" s="19">
        <v>339.93</v>
      </c>
      <c r="J1077" s="19">
        <v>0</v>
      </c>
      <c r="K1077" s="19">
        <v>202503</v>
      </c>
      <c r="L1077" s="19">
        <v>1139.77</v>
      </c>
      <c r="M1077" s="19">
        <f t="shared" si="169"/>
        <v>1139.77</v>
      </c>
      <c r="N1077" s="19">
        <v>14</v>
      </c>
    </row>
    <row r="1078" customHeight="1" spans="1:14">
      <c r="A1078" s="19">
        <f t="shared" si="176"/>
        <v>1076</v>
      </c>
      <c r="B1078" s="19" t="s">
        <v>4518</v>
      </c>
      <c r="C1078" s="19" t="s">
        <v>4519</v>
      </c>
      <c r="D1078" s="20" t="s">
        <v>955</v>
      </c>
      <c r="E1078" s="19" t="s">
        <v>4022</v>
      </c>
      <c r="F1078" s="19">
        <v>4999</v>
      </c>
      <c r="G1078" s="19">
        <v>4999</v>
      </c>
      <c r="H1078" s="19">
        <v>799.84</v>
      </c>
      <c r="I1078" s="19">
        <v>339.93</v>
      </c>
      <c r="J1078" s="19">
        <v>0</v>
      </c>
      <c r="K1078" s="19">
        <v>202503</v>
      </c>
      <c r="L1078" s="19">
        <v>1139.77</v>
      </c>
      <c r="M1078" s="19">
        <f t="shared" si="169"/>
        <v>1139.77</v>
      </c>
      <c r="N1078" s="19">
        <v>21</v>
      </c>
    </row>
    <row r="1079" customHeight="1" spans="1:14">
      <c r="A1079" s="19">
        <f t="shared" si="176"/>
        <v>1077</v>
      </c>
      <c r="B1079" s="19" t="s">
        <v>4520</v>
      </c>
      <c r="C1079" s="19" t="s">
        <v>4521</v>
      </c>
      <c r="D1079" s="20" t="s">
        <v>958</v>
      </c>
      <c r="E1079" s="19" t="s">
        <v>4522</v>
      </c>
      <c r="F1079" s="19">
        <v>4999</v>
      </c>
      <c r="G1079" s="19">
        <v>4999</v>
      </c>
      <c r="H1079" s="19">
        <v>799.84</v>
      </c>
      <c r="I1079" s="19">
        <v>339.93</v>
      </c>
      <c r="J1079" s="19">
        <v>0</v>
      </c>
      <c r="K1079" s="19">
        <v>202501</v>
      </c>
      <c r="L1079" s="19">
        <v>1139.77</v>
      </c>
      <c r="M1079" s="19">
        <f t="shared" si="169"/>
        <v>1139.77</v>
      </c>
      <c r="N1079" s="19">
        <v>35</v>
      </c>
    </row>
    <row r="1080" customHeight="1" spans="1:14">
      <c r="A1080" s="19">
        <f t="shared" si="176"/>
        <v>1078</v>
      </c>
      <c r="B1080" s="19" t="s">
        <v>4523</v>
      </c>
      <c r="C1080" s="19" t="s">
        <v>4524</v>
      </c>
      <c r="D1080" s="20" t="s">
        <v>962</v>
      </c>
      <c r="E1080" s="19" t="s">
        <v>4525</v>
      </c>
      <c r="F1080" s="19">
        <v>4999</v>
      </c>
      <c r="G1080" s="19">
        <v>4999</v>
      </c>
      <c r="H1080" s="19">
        <f t="shared" ref="H1080:H1082" si="177">799.84*1</f>
        <v>799.84</v>
      </c>
      <c r="I1080" s="19">
        <f t="shared" ref="I1080:I1082" si="178">339.93*1</f>
        <v>339.93</v>
      </c>
      <c r="J1080" s="19">
        <v>0</v>
      </c>
      <c r="K1080" s="19" t="s">
        <v>1912</v>
      </c>
      <c r="L1080" s="19">
        <v>1139.77</v>
      </c>
      <c r="M1080" s="19">
        <f t="shared" si="169"/>
        <v>1139.77</v>
      </c>
      <c r="N1080" s="19">
        <v>35</v>
      </c>
    </row>
    <row r="1081" customHeight="1" spans="1:14">
      <c r="A1081" s="19">
        <f t="shared" si="176"/>
        <v>1079</v>
      </c>
      <c r="B1081" s="19" t="s">
        <v>4526</v>
      </c>
      <c r="C1081" s="19" t="s">
        <v>4527</v>
      </c>
      <c r="D1081" s="20" t="s">
        <v>962</v>
      </c>
      <c r="E1081" s="19" t="s">
        <v>4528</v>
      </c>
      <c r="F1081" s="19">
        <v>4999</v>
      </c>
      <c r="G1081" s="19">
        <v>4999</v>
      </c>
      <c r="H1081" s="19">
        <f t="shared" si="177"/>
        <v>799.84</v>
      </c>
      <c r="I1081" s="19">
        <f t="shared" si="178"/>
        <v>339.93</v>
      </c>
      <c r="J1081" s="19">
        <v>0</v>
      </c>
      <c r="K1081" s="19" t="s">
        <v>1912</v>
      </c>
      <c r="L1081" s="19">
        <v>1139.77</v>
      </c>
      <c r="M1081" s="19">
        <f t="shared" si="169"/>
        <v>1139.77</v>
      </c>
      <c r="N1081" s="19">
        <v>35</v>
      </c>
    </row>
    <row r="1082" customHeight="1" spans="1:14">
      <c r="A1082" s="19">
        <f t="shared" si="176"/>
        <v>1080</v>
      </c>
      <c r="B1082" s="19" t="s">
        <v>4529</v>
      </c>
      <c r="C1082" s="19" t="s">
        <v>4530</v>
      </c>
      <c r="D1082" s="20" t="s">
        <v>962</v>
      </c>
      <c r="E1082" s="19" t="s">
        <v>4531</v>
      </c>
      <c r="F1082" s="19">
        <v>4999</v>
      </c>
      <c r="G1082" s="19">
        <v>4999</v>
      </c>
      <c r="H1082" s="19">
        <f t="shared" si="177"/>
        <v>799.84</v>
      </c>
      <c r="I1082" s="19">
        <f t="shared" si="178"/>
        <v>339.93</v>
      </c>
      <c r="J1082" s="19">
        <v>0</v>
      </c>
      <c r="K1082" s="19" t="s">
        <v>1912</v>
      </c>
      <c r="L1082" s="19">
        <v>1139.77</v>
      </c>
      <c r="M1082" s="19">
        <f t="shared" si="169"/>
        <v>1139.77</v>
      </c>
      <c r="N1082" s="19">
        <v>34</v>
      </c>
    </row>
    <row r="1083" customHeight="1" spans="1:14">
      <c r="A1083" s="19">
        <f t="shared" si="176"/>
        <v>1081</v>
      </c>
      <c r="B1083" s="19" t="s">
        <v>4532</v>
      </c>
      <c r="C1083" s="19" t="s">
        <v>4533</v>
      </c>
      <c r="D1083" s="20" t="s">
        <v>962</v>
      </c>
      <c r="E1083" s="19" t="s">
        <v>2089</v>
      </c>
      <c r="F1083" s="19">
        <v>4999</v>
      </c>
      <c r="G1083" s="19">
        <v>4999</v>
      </c>
      <c r="H1083" s="19">
        <f t="shared" ref="H1083:H1092" si="179">799.84*3</f>
        <v>2399.52</v>
      </c>
      <c r="I1083" s="19">
        <f t="shared" ref="I1083:I1092" si="180">339.93*3</f>
        <v>1019.79</v>
      </c>
      <c r="J1083" s="19">
        <v>0</v>
      </c>
      <c r="K1083" s="19" t="s">
        <v>1744</v>
      </c>
      <c r="L1083" s="19">
        <v>3419.31</v>
      </c>
      <c r="M1083" s="19">
        <f t="shared" si="169"/>
        <v>3419.31</v>
      </c>
      <c r="N1083" s="19">
        <v>33</v>
      </c>
    </row>
    <row r="1084" customHeight="1" spans="1:14">
      <c r="A1084" s="19">
        <f t="shared" si="176"/>
        <v>1082</v>
      </c>
      <c r="B1084" s="19" t="s">
        <v>4534</v>
      </c>
      <c r="C1084" s="19" t="s">
        <v>3616</v>
      </c>
      <c r="D1084" s="20" t="s">
        <v>962</v>
      </c>
      <c r="E1084" s="19" t="s">
        <v>4535</v>
      </c>
      <c r="F1084" s="19">
        <v>4999</v>
      </c>
      <c r="G1084" s="19">
        <v>4999</v>
      </c>
      <c r="H1084" s="19">
        <f t="shared" si="179"/>
        <v>2399.52</v>
      </c>
      <c r="I1084" s="19">
        <f t="shared" si="180"/>
        <v>1019.79</v>
      </c>
      <c r="J1084" s="19">
        <v>0</v>
      </c>
      <c r="K1084" s="19" t="s">
        <v>1744</v>
      </c>
      <c r="L1084" s="19">
        <v>3419.31</v>
      </c>
      <c r="M1084" s="19">
        <f t="shared" si="169"/>
        <v>3419.31</v>
      </c>
      <c r="N1084" s="19">
        <v>33</v>
      </c>
    </row>
    <row r="1085" customHeight="1" spans="1:14">
      <c r="A1085" s="19">
        <f t="shared" ref="A1085:A1094" si="181">ROW()-2</f>
        <v>1083</v>
      </c>
      <c r="B1085" s="19" t="s">
        <v>4536</v>
      </c>
      <c r="C1085" s="19" t="s">
        <v>4537</v>
      </c>
      <c r="D1085" s="20" t="s">
        <v>962</v>
      </c>
      <c r="E1085" s="19" t="s">
        <v>4538</v>
      </c>
      <c r="F1085" s="19">
        <v>4999</v>
      </c>
      <c r="G1085" s="19">
        <v>4999</v>
      </c>
      <c r="H1085" s="19">
        <f t="shared" si="179"/>
        <v>2399.52</v>
      </c>
      <c r="I1085" s="19">
        <f t="shared" si="180"/>
        <v>1019.79</v>
      </c>
      <c r="J1085" s="19">
        <v>0</v>
      </c>
      <c r="K1085" s="19" t="s">
        <v>1744</v>
      </c>
      <c r="L1085" s="19">
        <v>3419.31</v>
      </c>
      <c r="M1085" s="19">
        <f t="shared" si="169"/>
        <v>3419.31</v>
      </c>
      <c r="N1085" s="19">
        <v>30</v>
      </c>
    </row>
    <row r="1086" customHeight="1" spans="1:14">
      <c r="A1086" s="19">
        <f t="shared" si="181"/>
        <v>1084</v>
      </c>
      <c r="B1086" s="19" t="s">
        <v>4539</v>
      </c>
      <c r="C1086" s="19" t="s">
        <v>4540</v>
      </c>
      <c r="D1086" s="20" t="s">
        <v>962</v>
      </c>
      <c r="E1086" s="19" t="s">
        <v>4541</v>
      </c>
      <c r="F1086" s="19">
        <v>4999</v>
      </c>
      <c r="G1086" s="19">
        <v>4999</v>
      </c>
      <c r="H1086" s="19">
        <f t="shared" si="179"/>
        <v>2399.52</v>
      </c>
      <c r="I1086" s="19">
        <f t="shared" si="180"/>
        <v>1019.79</v>
      </c>
      <c r="J1086" s="19">
        <v>0</v>
      </c>
      <c r="K1086" s="19" t="s">
        <v>1744</v>
      </c>
      <c r="L1086" s="19">
        <v>3419.31</v>
      </c>
      <c r="M1086" s="19">
        <f t="shared" si="169"/>
        <v>3419.31</v>
      </c>
      <c r="N1086" s="19">
        <v>29</v>
      </c>
    </row>
    <row r="1087" customHeight="1" spans="1:14">
      <c r="A1087" s="19">
        <f t="shared" si="181"/>
        <v>1085</v>
      </c>
      <c r="B1087" s="19" t="s">
        <v>4542</v>
      </c>
      <c r="C1087" s="19" t="s">
        <v>4543</v>
      </c>
      <c r="D1087" s="20" t="s">
        <v>962</v>
      </c>
      <c r="E1087" s="19" t="s">
        <v>4102</v>
      </c>
      <c r="F1087" s="19">
        <v>4999</v>
      </c>
      <c r="G1087" s="19">
        <v>4999</v>
      </c>
      <c r="H1087" s="19">
        <f t="shared" si="179"/>
        <v>2399.52</v>
      </c>
      <c r="I1087" s="19">
        <f t="shared" si="180"/>
        <v>1019.79</v>
      </c>
      <c r="J1087" s="19">
        <v>0</v>
      </c>
      <c r="K1087" s="19" t="s">
        <v>1744</v>
      </c>
      <c r="L1087" s="19">
        <v>3419.31</v>
      </c>
      <c r="M1087" s="19">
        <f t="shared" si="169"/>
        <v>3419.31</v>
      </c>
      <c r="N1087" s="19">
        <v>28</v>
      </c>
    </row>
    <row r="1088" customHeight="1" spans="1:14">
      <c r="A1088" s="19">
        <f t="shared" si="181"/>
        <v>1086</v>
      </c>
      <c r="B1088" s="19" t="s">
        <v>4544</v>
      </c>
      <c r="C1088" s="19" t="s">
        <v>4545</v>
      </c>
      <c r="D1088" s="20" t="s">
        <v>962</v>
      </c>
      <c r="E1088" s="19" t="s">
        <v>4546</v>
      </c>
      <c r="F1088" s="19">
        <v>4999</v>
      </c>
      <c r="G1088" s="19">
        <v>4999</v>
      </c>
      <c r="H1088" s="19">
        <f t="shared" si="179"/>
        <v>2399.52</v>
      </c>
      <c r="I1088" s="19">
        <f t="shared" si="180"/>
        <v>1019.79</v>
      </c>
      <c r="J1088" s="19">
        <v>0</v>
      </c>
      <c r="K1088" s="19" t="s">
        <v>1744</v>
      </c>
      <c r="L1088" s="19">
        <v>3419.31</v>
      </c>
      <c r="M1088" s="19">
        <f t="shared" si="169"/>
        <v>3419.31</v>
      </c>
      <c r="N1088" s="19">
        <v>24</v>
      </c>
    </row>
    <row r="1089" customHeight="1" spans="1:14">
      <c r="A1089" s="19">
        <f t="shared" si="181"/>
        <v>1087</v>
      </c>
      <c r="B1089" s="19" t="s">
        <v>4547</v>
      </c>
      <c r="C1089" s="19" t="s">
        <v>4548</v>
      </c>
      <c r="D1089" s="20" t="s">
        <v>962</v>
      </c>
      <c r="E1089" s="19" t="s">
        <v>3181</v>
      </c>
      <c r="F1089" s="19">
        <v>4999</v>
      </c>
      <c r="G1089" s="19">
        <v>4999</v>
      </c>
      <c r="H1089" s="19">
        <f t="shared" si="179"/>
        <v>2399.52</v>
      </c>
      <c r="I1089" s="19">
        <f t="shared" si="180"/>
        <v>1019.79</v>
      </c>
      <c r="J1089" s="19">
        <v>0</v>
      </c>
      <c r="K1089" s="19" t="s">
        <v>1744</v>
      </c>
      <c r="L1089" s="19">
        <v>3419.31</v>
      </c>
      <c r="M1089" s="19">
        <f t="shared" si="169"/>
        <v>3419.31</v>
      </c>
      <c r="N1089" s="19">
        <v>24</v>
      </c>
    </row>
    <row r="1090" customHeight="1" spans="1:14">
      <c r="A1090" s="19">
        <f t="shared" si="181"/>
        <v>1088</v>
      </c>
      <c r="B1090" s="19" t="s">
        <v>4549</v>
      </c>
      <c r="C1090" s="19" t="s">
        <v>3291</v>
      </c>
      <c r="D1090" s="20" t="s">
        <v>962</v>
      </c>
      <c r="E1090" s="19" t="s">
        <v>4550</v>
      </c>
      <c r="F1090" s="19">
        <v>4999</v>
      </c>
      <c r="G1090" s="19">
        <v>4999</v>
      </c>
      <c r="H1090" s="19">
        <f t="shared" si="179"/>
        <v>2399.52</v>
      </c>
      <c r="I1090" s="19">
        <f t="shared" si="180"/>
        <v>1019.79</v>
      </c>
      <c r="J1090" s="19">
        <v>0</v>
      </c>
      <c r="K1090" s="19" t="s">
        <v>1744</v>
      </c>
      <c r="L1090" s="19">
        <v>3419.31</v>
      </c>
      <c r="M1090" s="19">
        <f t="shared" si="169"/>
        <v>3419.31</v>
      </c>
      <c r="N1090" s="19">
        <v>12</v>
      </c>
    </row>
    <row r="1091" customHeight="1" spans="1:14">
      <c r="A1091" s="19">
        <f t="shared" si="181"/>
        <v>1089</v>
      </c>
      <c r="B1091" s="19" t="s">
        <v>4551</v>
      </c>
      <c r="C1091" s="19" t="s">
        <v>4552</v>
      </c>
      <c r="D1091" s="20" t="s">
        <v>962</v>
      </c>
      <c r="E1091" s="19" t="s">
        <v>3653</v>
      </c>
      <c r="F1091" s="19">
        <v>4999</v>
      </c>
      <c r="G1091" s="19">
        <v>4999</v>
      </c>
      <c r="H1091" s="19">
        <f t="shared" si="179"/>
        <v>2399.52</v>
      </c>
      <c r="I1091" s="19">
        <f t="shared" si="180"/>
        <v>1019.79</v>
      </c>
      <c r="J1091" s="19">
        <v>0</v>
      </c>
      <c r="K1091" s="19" t="s">
        <v>1744</v>
      </c>
      <c r="L1091" s="19">
        <v>3419.31</v>
      </c>
      <c r="M1091" s="19">
        <f t="shared" si="169"/>
        <v>3419.31</v>
      </c>
      <c r="N1091" s="19">
        <v>6</v>
      </c>
    </row>
    <row r="1092" customHeight="1" spans="1:14">
      <c r="A1092" s="19">
        <f t="shared" si="181"/>
        <v>1090</v>
      </c>
      <c r="B1092" s="19" t="s">
        <v>4553</v>
      </c>
      <c r="C1092" s="19" t="s">
        <v>4554</v>
      </c>
      <c r="D1092" s="20" t="s">
        <v>962</v>
      </c>
      <c r="E1092" s="19" t="s">
        <v>2688</v>
      </c>
      <c r="F1092" s="19">
        <v>4999</v>
      </c>
      <c r="G1092" s="19">
        <v>4999</v>
      </c>
      <c r="H1092" s="19">
        <f t="shared" si="179"/>
        <v>2399.52</v>
      </c>
      <c r="I1092" s="19">
        <f t="shared" si="180"/>
        <v>1019.79</v>
      </c>
      <c r="J1092" s="19">
        <v>0</v>
      </c>
      <c r="K1092" s="19" t="s">
        <v>1744</v>
      </c>
      <c r="L1092" s="19">
        <v>3419.31</v>
      </c>
      <c r="M1092" s="19">
        <f t="shared" si="169"/>
        <v>3419.31</v>
      </c>
      <c r="N1092" s="19">
        <v>1</v>
      </c>
    </row>
    <row r="1093" customHeight="1" spans="1:14">
      <c r="A1093" s="19">
        <f t="shared" si="181"/>
        <v>1091</v>
      </c>
      <c r="B1093" s="19" t="s">
        <v>4555</v>
      </c>
      <c r="C1093" s="19" t="s">
        <v>4556</v>
      </c>
      <c r="D1093" s="20" t="s">
        <v>966</v>
      </c>
      <c r="E1093" s="19" t="s">
        <v>4557</v>
      </c>
      <c r="F1093" s="19">
        <v>4999</v>
      </c>
      <c r="G1093" s="19">
        <v>4999</v>
      </c>
      <c r="H1093" s="19">
        <f t="shared" ref="H1093:H1100" si="182">F1093*0.16*(MID(K1093,12,2)-MID(K1093,5,2)+1)</f>
        <v>2399.52</v>
      </c>
      <c r="I1093" s="19">
        <v>1019.79</v>
      </c>
      <c r="J1093" s="19">
        <v>0</v>
      </c>
      <c r="K1093" s="19" t="s">
        <v>1744</v>
      </c>
      <c r="L1093" s="19">
        <v>3419.31</v>
      </c>
      <c r="M1093" s="19">
        <f t="shared" ref="M1093:M1156" si="183">L1093</f>
        <v>3419.31</v>
      </c>
      <c r="N1093" s="19">
        <v>14</v>
      </c>
    </row>
    <row r="1094" customHeight="1" spans="1:14">
      <c r="A1094" s="19">
        <f t="shared" si="181"/>
        <v>1092</v>
      </c>
      <c r="B1094" s="19" t="s">
        <v>4558</v>
      </c>
      <c r="C1094" s="19" t="s">
        <v>4559</v>
      </c>
      <c r="D1094" s="20" t="s">
        <v>966</v>
      </c>
      <c r="E1094" s="19" t="s">
        <v>4560</v>
      </c>
      <c r="F1094" s="19">
        <v>4999</v>
      </c>
      <c r="G1094" s="19">
        <v>4999</v>
      </c>
      <c r="H1094" s="19">
        <f t="shared" si="182"/>
        <v>2399.52</v>
      </c>
      <c r="I1094" s="19">
        <v>1019.79</v>
      </c>
      <c r="J1094" s="19">
        <v>0</v>
      </c>
      <c r="K1094" s="19" t="s">
        <v>1744</v>
      </c>
      <c r="L1094" s="19">
        <v>3419.31</v>
      </c>
      <c r="M1094" s="19">
        <f t="shared" si="183"/>
        <v>3419.31</v>
      </c>
      <c r="N1094" s="19">
        <v>14</v>
      </c>
    </row>
    <row r="1095" customHeight="1" spans="1:14">
      <c r="A1095" s="19">
        <f t="shared" ref="A1095:A1104" si="184">ROW()-2</f>
        <v>1093</v>
      </c>
      <c r="B1095" s="19" t="s">
        <v>4561</v>
      </c>
      <c r="C1095" s="19" t="s">
        <v>4562</v>
      </c>
      <c r="D1095" s="20" t="s">
        <v>966</v>
      </c>
      <c r="E1095" s="19" t="s">
        <v>4563</v>
      </c>
      <c r="F1095" s="19">
        <v>4999</v>
      </c>
      <c r="G1095" s="19">
        <v>4999</v>
      </c>
      <c r="H1095" s="19">
        <f t="shared" si="182"/>
        <v>2399.52</v>
      </c>
      <c r="I1095" s="19">
        <v>1019.79</v>
      </c>
      <c r="J1095" s="19">
        <v>0</v>
      </c>
      <c r="K1095" s="19" t="s">
        <v>1744</v>
      </c>
      <c r="L1095" s="19">
        <v>3419.31</v>
      </c>
      <c r="M1095" s="19">
        <f t="shared" si="183"/>
        <v>3419.31</v>
      </c>
      <c r="N1095" s="19">
        <v>14</v>
      </c>
    </row>
    <row r="1096" customHeight="1" spans="1:14">
      <c r="A1096" s="19">
        <f t="shared" si="184"/>
        <v>1094</v>
      </c>
      <c r="B1096" s="19" t="s">
        <v>4564</v>
      </c>
      <c r="C1096" s="19" t="s">
        <v>4565</v>
      </c>
      <c r="D1096" s="20" t="s">
        <v>970</v>
      </c>
      <c r="E1096" s="19" t="s">
        <v>4566</v>
      </c>
      <c r="F1096" s="19">
        <v>4999</v>
      </c>
      <c r="G1096" s="19">
        <v>4999</v>
      </c>
      <c r="H1096" s="19">
        <f t="shared" si="182"/>
        <v>2399.52</v>
      </c>
      <c r="I1096" s="19">
        <v>1019.79</v>
      </c>
      <c r="J1096" s="19">
        <v>0</v>
      </c>
      <c r="K1096" s="19" t="s">
        <v>1744</v>
      </c>
      <c r="L1096" s="19">
        <v>3419.31</v>
      </c>
      <c r="M1096" s="19">
        <f t="shared" si="183"/>
        <v>3419.31</v>
      </c>
      <c r="N1096" s="19">
        <v>30</v>
      </c>
    </row>
    <row r="1097" customHeight="1" spans="1:14">
      <c r="A1097" s="19">
        <f t="shared" si="184"/>
        <v>1095</v>
      </c>
      <c r="B1097" s="19" t="s">
        <v>4567</v>
      </c>
      <c r="C1097" s="19" t="s">
        <v>4568</v>
      </c>
      <c r="D1097" s="20" t="s">
        <v>970</v>
      </c>
      <c r="E1097" s="19" t="s">
        <v>4569</v>
      </c>
      <c r="F1097" s="19">
        <v>4999</v>
      </c>
      <c r="G1097" s="19">
        <v>4999</v>
      </c>
      <c r="H1097" s="19">
        <f t="shared" si="182"/>
        <v>2399.52</v>
      </c>
      <c r="I1097" s="19">
        <v>1019.79</v>
      </c>
      <c r="J1097" s="19">
        <v>0</v>
      </c>
      <c r="K1097" s="19" t="s">
        <v>1744</v>
      </c>
      <c r="L1097" s="19">
        <v>3419.31</v>
      </c>
      <c r="M1097" s="19">
        <f t="shared" si="183"/>
        <v>3419.31</v>
      </c>
      <c r="N1097" s="19">
        <v>18</v>
      </c>
    </row>
    <row r="1098" customHeight="1" spans="1:14">
      <c r="A1098" s="19">
        <f t="shared" si="184"/>
        <v>1096</v>
      </c>
      <c r="B1098" s="19" t="s">
        <v>4570</v>
      </c>
      <c r="C1098" s="19" t="s">
        <v>4571</v>
      </c>
      <c r="D1098" s="20" t="s">
        <v>970</v>
      </c>
      <c r="E1098" s="19" t="s">
        <v>2460</v>
      </c>
      <c r="F1098" s="19">
        <v>4999</v>
      </c>
      <c r="G1098" s="19">
        <v>4999</v>
      </c>
      <c r="H1098" s="19">
        <f t="shared" si="182"/>
        <v>2399.52</v>
      </c>
      <c r="I1098" s="19">
        <v>1019.79</v>
      </c>
      <c r="J1098" s="19">
        <v>0</v>
      </c>
      <c r="K1098" s="19" t="s">
        <v>1744</v>
      </c>
      <c r="L1098" s="19">
        <v>3419.31</v>
      </c>
      <c r="M1098" s="19">
        <f t="shared" si="183"/>
        <v>3419.31</v>
      </c>
      <c r="N1098" s="19">
        <v>17</v>
      </c>
    </row>
    <row r="1099" customHeight="1" spans="1:14">
      <c r="A1099" s="19">
        <f t="shared" si="184"/>
        <v>1097</v>
      </c>
      <c r="B1099" s="19" t="s">
        <v>4572</v>
      </c>
      <c r="C1099" s="19" t="s">
        <v>1768</v>
      </c>
      <c r="D1099" s="20" t="s">
        <v>970</v>
      </c>
      <c r="E1099" s="19" t="s">
        <v>4573</v>
      </c>
      <c r="F1099" s="19">
        <v>4999</v>
      </c>
      <c r="G1099" s="19">
        <v>4999</v>
      </c>
      <c r="H1099" s="19">
        <f t="shared" si="182"/>
        <v>2399.52</v>
      </c>
      <c r="I1099" s="19">
        <v>1019.79</v>
      </c>
      <c r="J1099" s="19">
        <v>0</v>
      </c>
      <c r="K1099" s="19" t="s">
        <v>1744</v>
      </c>
      <c r="L1099" s="19">
        <v>3419.31</v>
      </c>
      <c r="M1099" s="19">
        <f t="shared" si="183"/>
        <v>3419.31</v>
      </c>
      <c r="N1099" s="19">
        <v>17</v>
      </c>
    </row>
    <row r="1100" customHeight="1" spans="1:14">
      <c r="A1100" s="19">
        <f t="shared" si="184"/>
        <v>1098</v>
      </c>
      <c r="B1100" s="19" t="s">
        <v>4574</v>
      </c>
      <c r="C1100" s="19" t="s">
        <v>4568</v>
      </c>
      <c r="D1100" s="20" t="s">
        <v>970</v>
      </c>
      <c r="E1100" s="19" t="s">
        <v>4575</v>
      </c>
      <c r="F1100" s="19">
        <v>4999</v>
      </c>
      <c r="G1100" s="19">
        <v>4999</v>
      </c>
      <c r="H1100" s="19">
        <f t="shared" si="182"/>
        <v>2399.52</v>
      </c>
      <c r="I1100" s="19">
        <v>1019.79</v>
      </c>
      <c r="J1100" s="19">
        <v>0</v>
      </c>
      <c r="K1100" s="19" t="s">
        <v>1744</v>
      </c>
      <c r="L1100" s="19">
        <v>3419.31</v>
      </c>
      <c r="M1100" s="19">
        <f t="shared" si="183"/>
        <v>3419.31</v>
      </c>
      <c r="N1100" s="19">
        <v>1</v>
      </c>
    </row>
    <row r="1101" customHeight="1" spans="1:14">
      <c r="A1101" s="19">
        <f t="shared" si="184"/>
        <v>1099</v>
      </c>
      <c r="B1101" s="19" t="s">
        <v>4576</v>
      </c>
      <c r="C1101" s="19" t="s">
        <v>4577</v>
      </c>
      <c r="D1101" s="20" t="s">
        <v>973</v>
      </c>
      <c r="E1101" s="19" t="s">
        <v>1924</v>
      </c>
      <c r="F1101" s="19" t="s">
        <v>1754</v>
      </c>
      <c r="G1101" s="19" t="s">
        <v>1754</v>
      </c>
      <c r="H1101" s="19">
        <v>2399.52</v>
      </c>
      <c r="I1101" s="19">
        <v>1019.79</v>
      </c>
      <c r="J1101" s="19" t="s">
        <v>3439</v>
      </c>
      <c r="K1101" s="19" t="s">
        <v>1744</v>
      </c>
      <c r="L1101" s="22">
        <v>3419.31</v>
      </c>
      <c r="M1101" s="19">
        <f t="shared" si="183"/>
        <v>3419.31</v>
      </c>
      <c r="N1101" s="19" t="s">
        <v>4578</v>
      </c>
    </row>
    <row r="1102" customHeight="1" spans="1:14">
      <c r="A1102" s="19">
        <f t="shared" si="184"/>
        <v>1100</v>
      </c>
      <c r="B1102" s="19" t="s">
        <v>4579</v>
      </c>
      <c r="C1102" s="21" t="s">
        <v>2583</v>
      </c>
      <c r="D1102" s="20" t="s">
        <v>973</v>
      </c>
      <c r="E1102" s="19" t="s">
        <v>4580</v>
      </c>
      <c r="F1102" s="19" t="s">
        <v>1754</v>
      </c>
      <c r="G1102" s="19" t="s">
        <v>1754</v>
      </c>
      <c r="H1102" s="19">
        <v>2399.52</v>
      </c>
      <c r="I1102" s="19">
        <v>1019.79</v>
      </c>
      <c r="J1102" s="19" t="s">
        <v>3439</v>
      </c>
      <c r="K1102" s="19" t="s">
        <v>1744</v>
      </c>
      <c r="L1102" s="22">
        <v>3419.31</v>
      </c>
      <c r="M1102" s="19">
        <f t="shared" si="183"/>
        <v>3419.31</v>
      </c>
      <c r="N1102" s="19" t="s">
        <v>4578</v>
      </c>
    </row>
    <row r="1103" customHeight="1" spans="1:14">
      <c r="A1103" s="19">
        <f t="shared" si="184"/>
        <v>1101</v>
      </c>
      <c r="B1103" s="19" t="s">
        <v>4581</v>
      </c>
      <c r="C1103" s="19" t="s">
        <v>4582</v>
      </c>
      <c r="D1103" s="20" t="s">
        <v>973</v>
      </c>
      <c r="E1103" s="19" t="s">
        <v>4583</v>
      </c>
      <c r="F1103" s="19" t="s">
        <v>1754</v>
      </c>
      <c r="G1103" s="19" t="s">
        <v>1754</v>
      </c>
      <c r="H1103" s="19">
        <v>2399.52</v>
      </c>
      <c r="I1103" s="19">
        <v>1019.79</v>
      </c>
      <c r="J1103" s="19" t="s">
        <v>3439</v>
      </c>
      <c r="K1103" s="19" t="s">
        <v>1744</v>
      </c>
      <c r="L1103" s="22">
        <v>3419.31</v>
      </c>
      <c r="M1103" s="19">
        <f t="shared" si="183"/>
        <v>3419.31</v>
      </c>
      <c r="N1103" s="19" t="s">
        <v>4584</v>
      </c>
    </row>
    <row r="1104" customHeight="1" spans="1:14">
      <c r="A1104" s="19">
        <f t="shared" si="184"/>
        <v>1102</v>
      </c>
      <c r="B1104" s="19" t="s">
        <v>4585</v>
      </c>
      <c r="C1104" s="19" t="s">
        <v>2068</v>
      </c>
      <c r="D1104" s="20" t="s">
        <v>973</v>
      </c>
      <c r="E1104" s="19" t="s">
        <v>1789</v>
      </c>
      <c r="F1104" s="19" t="s">
        <v>1754</v>
      </c>
      <c r="G1104" s="19" t="s">
        <v>1754</v>
      </c>
      <c r="H1104" s="19">
        <v>2399.52</v>
      </c>
      <c r="I1104" s="19">
        <v>1019.79</v>
      </c>
      <c r="J1104" s="19" t="s">
        <v>3439</v>
      </c>
      <c r="K1104" s="19" t="s">
        <v>1744</v>
      </c>
      <c r="L1104" s="22">
        <v>3419.31</v>
      </c>
      <c r="M1104" s="19">
        <f t="shared" si="183"/>
        <v>3419.31</v>
      </c>
      <c r="N1104" s="19" t="s">
        <v>2355</v>
      </c>
    </row>
    <row r="1105" customHeight="1" spans="1:14">
      <c r="A1105" s="19">
        <f t="shared" ref="A1105:A1114" si="185">ROW()-2</f>
        <v>1103</v>
      </c>
      <c r="B1105" s="19" t="s">
        <v>4586</v>
      </c>
      <c r="C1105" s="19" t="s">
        <v>4587</v>
      </c>
      <c r="D1105" s="20" t="s">
        <v>977</v>
      </c>
      <c r="E1105" s="19" t="s">
        <v>3576</v>
      </c>
      <c r="F1105" s="19">
        <v>4999</v>
      </c>
      <c r="G1105" s="19">
        <v>4999</v>
      </c>
      <c r="H1105" s="19">
        <v>799.84</v>
      </c>
      <c r="I1105" s="19">
        <v>339.93</v>
      </c>
      <c r="J1105" s="19">
        <v>0</v>
      </c>
      <c r="K1105" s="19" t="s">
        <v>1976</v>
      </c>
      <c r="L1105" s="19">
        <v>1139.77</v>
      </c>
      <c r="M1105" s="19">
        <f t="shared" si="183"/>
        <v>1139.77</v>
      </c>
      <c r="N1105" s="19">
        <v>0</v>
      </c>
    </row>
    <row r="1106" customHeight="1" spans="1:14">
      <c r="A1106" s="19">
        <f t="shared" si="185"/>
        <v>1104</v>
      </c>
      <c r="B1106" s="19" t="s">
        <v>4588</v>
      </c>
      <c r="C1106" s="19" t="s">
        <v>4589</v>
      </c>
      <c r="D1106" s="20" t="s">
        <v>977</v>
      </c>
      <c r="E1106" s="19" t="s">
        <v>4590</v>
      </c>
      <c r="F1106" s="19">
        <v>4999</v>
      </c>
      <c r="G1106" s="19">
        <v>4999</v>
      </c>
      <c r="H1106" s="19">
        <v>2399.52</v>
      </c>
      <c r="I1106" s="19">
        <v>1019.79</v>
      </c>
      <c r="J1106" s="19">
        <v>0</v>
      </c>
      <c r="K1106" s="19" t="s">
        <v>1744</v>
      </c>
      <c r="L1106" s="19">
        <v>3419.31</v>
      </c>
      <c r="M1106" s="19">
        <f t="shared" si="183"/>
        <v>3419.31</v>
      </c>
      <c r="N1106" s="19">
        <v>9</v>
      </c>
    </row>
    <row r="1107" customHeight="1" spans="1:14">
      <c r="A1107" s="19">
        <f t="shared" si="185"/>
        <v>1105</v>
      </c>
      <c r="B1107" s="19" t="s">
        <v>4591</v>
      </c>
      <c r="C1107" s="19" t="s">
        <v>3437</v>
      </c>
      <c r="D1107" s="20" t="s">
        <v>981</v>
      </c>
      <c r="E1107" s="19" t="s">
        <v>4580</v>
      </c>
      <c r="F1107" s="19">
        <v>5200</v>
      </c>
      <c r="G1107" s="19">
        <v>5200</v>
      </c>
      <c r="H1107" s="19">
        <f t="shared" ref="H1107:H1118" si="186">F1107*16%*3</f>
        <v>2496</v>
      </c>
      <c r="I1107" s="19">
        <f t="shared" ref="I1107:I1113" si="187">G1107*6.8%*3</f>
        <v>1060.8</v>
      </c>
      <c r="J1107" s="19">
        <v>0</v>
      </c>
      <c r="K1107" s="19" t="s">
        <v>1744</v>
      </c>
      <c r="L1107" s="19">
        <v>3556.8</v>
      </c>
      <c r="M1107" s="19">
        <f t="shared" si="183"/>
        <v>3556.8</v>
      </c>
      <c r="N1107" s="19">
        <v>26</v>
      </c>
    </row>
    <row r="1108" customHeight="1" spans="1:14">
      <c r="A1108" s="19">
        <f t="shared" si="185"/>
        <v>1106</v>
      </c>
      <c r="B1108" s="19" t="s">
        <v>4592</v>
      </c>
      <c r="C1108" s="19" t="s">
        <v>4593</v>
      </c>
      <c r="D1108" s="20" t="s">
        <v>981</v>
      </c>
      <c r="E1108" s="19" t="s">
        <v>3422</v>
      </c>
      <c r="F1108" s="19">
        <v>5200</v>
      </c>
      <c r="G1108" s="19">
        <v>5200</v>
      </c>
      <c r="H1108" s="19">
        <f t="shared" si="186"/>
        <v>2496</v>
      </c>
      <c r="I1108" s="19">
        <f t="shared" si="187"/>
        <v>1060.8</v>
      </c>
      <c r="J1108" s="19">
        <v>0</v>
      </c>
      <c r="K1108" s="19" t="s">
        <v>1744</v>
      </c>
      <c r="L1108" s="19">
        <v>3556.8</v>
      </c>
      <c r="M1108" s="19">
        <f t="shared" si="183"/>
        <v>3556.8</v>
      </c>
      <c r="N1108" s="19">
        <v>26</v>
      </c>
    </row>
    <row r="1109" customHeight="1" spans="1:14">
      <c r="A1109" s="19">
        <f t="shared" si="185"/>
        <v>1107</v>
      </c>
      <c r="B1109" s="19" t="s">
        <v>4594</v>
      </c>
      <c r="C1109" s="19" t="s">
        <v>4595</v>
      </c>
      <c r="D1109" s="20" t="s">
        <v>981</v>
      </c>
      <c r="E1109" s="19" t="s">
        <v>4596</v>
      </c>
      <c r="F1109" s="19">
        <v>5200</v>
      </c>
      <c r="G1109" s="19">
        <v>5200</v>
      </c>
      <c r="H1109" s="19">
        <f t="shared" si="186"/>
        <v>2496</v>
      </c>
      <c r="I1109" s="19">
        <f t="shared" si="187"/>
        <v>1060.8</v>
      </c>
      <c r="J1109" s="19">
        <v>0</v>
      </c>
      <c r="K1109" s="19" t="s">
        <v>1744</v>
      </c>
      <c r="L1109" s="19">
        <v>3556.8</v>
      </c>
      <c r="M1109" s="19">
        <f t="shared" si="183"/>
        <v>3556.8</v>
      </c>
      <c r="N1109" s="19">
        <v>24</v>
      </c>
    </row>
    <row r="1110" customHeight="1" spans="1:14">
      <c r="A1110" s="19">
        <f t="shared" si="185"/>
        <v>1108</v>
      </c>
      <c r="B1110" s="19" t="s">
        <v>4597</v>
      </c>
      <c r="C1110" s="19" t="s">
        <v>4598</v>
      </c>
      <c r="D1110" s="20" t="s">
        <v>981</v>
      </c>
      <c r="E1110" s="19" t="s">
        <v>4599</v>
      </c>
      <c r="F1110" s="19">
        <v>5200</v>
      </c>
      <c r="G1110" s="19">
        <v>5200</v>
      </c>
      <c r="H1110" s="19">
        <f t="shared" si="186"/>
        <v>2496</v>
      </c>
      <c r="I1110" s="19">
        <f t="shared" si="187"/>
        <v>1060.8</v>
      </c>
      <c r="J1110" s="19">
        <v>0</v>
      </c>
      <c r="K1110" s="19" t="s">
        <v>1744</v>
      </c>
      <c r="L1110" s="19">
        <v>3556.8</v>
      </c>
      <c r="M1110" s="19">
        <f t="shared" si="183"/>
        <v>3556.8</v>
      </c>
      <c r="N1110" s="19">
        <v>24</v>
      </c>
    </row>
    <row r="1111" customHeight="1" spans="1:14">
      <c r="A1111" s="19">
        <f t="shared" si="185"/>
        <v>1109</v>
      </c>
      <c r="B1111" s="19" t="s">
        <v>4600</v>
      </c>
      <c r="C1111" s="19" t="s">
        <v>2735</v>
      </c>
      <c r="D1111" s="20" t="s">
        <v>981</v>
      </c>
      <c r="E1111" s="19" t="s">
        <v>4601</v>
      </c>
      <c r="F1111" s="19">
        <v>5150</v>
      </c>
      <c r="G1111" s="19">
        <v>5150</v>
      </c>
      <c r="H1111" s="19">
        <f t="shared" si="186"/>
        <v>2472</v>
      </c>
      <c r="I1111" s="19">
        <f t="shared" si="187"/>
        <v>1050.6</v>
      </c>
      <c r="J1111" s="19">
        <v>0</v>
      </c>
      <c r="K1111" s="19" t="s">
        <v>1744</v>
      </c>
      <c r="L1111" s="19">
        <v>3522.6</v>
      </c>
      <c r="M1111" s="19">
        <f t="shared" si="183"/>
        <v>3522.6</v>
      </c>
      <c r="N1111" s="19">
        <v>12</v>
      </c>
    </row>
    <row r="1112" customHeight="1" spans="1:14">
      <c r="A1112" s="19">
        <f t="shared" si="185"/>
        <v>1110</v>
      </c>
      <c r="B1112" s="19" t="s">
        <v>4602</v>
      </c>
      <c r="C1112" s="19" t="s">
        <v>3401</v>
      </c>
      <c r="D1112" s="20" t="s">
        <v>981</v>
      </c>
      <c r="E1112" s="19" t="s">
        <v>2389</v>
      </c>
      <c r="F1112" s="19">
        <v>5150</v>
      </c>
      <c r="G1112" s="19">
        <v>5150</v>
      </c>
      <c r="H1112" s="19">
        <f t="shared" si="186"/>
        <v>2472</v>
      </c>
      <c r="I1112" s="19">
        <f t="shared" si="187"/>
        <v>1050.6</v>
      </c>
      <c r="J1112" s="19">
        <v>0</v>
      </c>
      <c r="K1112" s="19" t="s">
        <v>1744</v>
      </c>
      <c r="L1112" s="19">
        <v>3522.6</v>
      </c>
      <c r="M1112" s="19">
        <f t="shared" si="183"/>
        <v>3522.6</v>
      </c>
      <c r="N1112" s="19">
        <v>11</v>
      </c>
    </row>
    <row r="1113" customHeight="1" spans="1:14">
      <c r="A1113" s="19">
        <f t="shared" si="185"/>
        <v>1111</v>
      </c>
      <c r="B1113" s="19" t="s">
        <v>4603</v>
      </c>
      <c r="C1113" s="19" t="s">
        <v>3048</v>
      </c>
      <c r="D1113" s="20" t="s">
        <v>981</v>
      </c>
      <c r="E1113" s="19" t="s">
        <v>4604</v>
      </c>
      <c r="F1113" s="19">
        <v>5150</v>
      </c>
      <c r="G1113" s="19">
        <v>5150</v>
      </c>
      <c r="H1113" s="19">
        <f t="shared" si="186"/>
        <v>2472</v>
      </c>
      <c r="I1113" s="19">
        <f t="shared" si="187"/>
        <v>1050.6</v>
      </c>
      <c r="J1113" s="19">
        <v>0</v>
      </c>
      <c r="K1113" s="19" t="s">
        <v>1744</v>
      </c>
      <c r="L1113" s="19">
        <v>3522.6</v>
      </c>
      <c r="M1113" s="19">
        <f t="shared" si="183"/>
        <v>3522.6</v>
      </c>
      <c r="N1113" s="19">
        <v>10</v>
      </c>
    </row>
    <row r="1114" customHeight="1" spans="1:14">
      <c r="A1114" s="19">
        <f t="shared" si="185"/>
        <v>1112</v>
      </c>
      <c r="B1114" s="19" t="s">
        <v>4605</v>
      </c>
      <c r="C1114" s="19" t="s">
        <v>4606</v>
      </c>
      <c r="D1114" s="20" t="s">
        <v>981</v>
      </c>
      <c r="E1114" s="19" t="s">
        <v>2460</v>
      </c>
      <c r="F1114" s="19">
        <v>4999</v>
      </c>
      <c r="G1114" s="19">
        <v>4999</v>
      </c>
      <c r="H1114" s="19">
        <f t="shared" si="186"/>
        <v>2399.52</v>
      </c>
      <c r="I1114" s="19">
        <v>1019.79</v>
      </c>
      <c r="J1114" s="19">
        <v>0</v>
      </c>
      <c r="K1114" s="19" t="s">
        <v>1744</v>
      </c>
      <c r="L1114" s="19">
        <v>3419.31</v>
      </c>
      <c r="M1114" s="19">
        <f t="shared" si="183"/>
        <v>3419.31</v>
      </c>
      <c r="N1114" s="19">
        <v>24</v>
      </c>
    </row>
    <row r="1115" customHeight="1" spans="1:14">
      <c r="A1115" s="19">
        <f t="shared" ref="A1115:A1124" si="188">ROW()-2</f>
        <v>1113</v>
      </c>
      <c r="B1115" s="19" t="s">
        <v>4607</v>
      </c>
      <c r="C1115" s="19" t="s">
        <v>4608</v>
      </c>
      <c r="D1115" s="20" t="s">
        <v>981</v>
      </c>
      <c r="E1115" s="19" t="s">
        <v>4609</v>
      </c>
      <c r="F1115" s="19">
        <v>4999</v>
      </c>
      <c r="G1115" s="19">
        <v>4999</v>
      </c>
      <c r="H1115" s="19">
        <f t="shared" si="186"/>
        <v>2399.52</v>
      </c>
      <c r="I1115" s="19">
        <v>1019.79</v>
      </c>
      <c r="J1115" s="19">
        <v>0</v>
      </c>
      <c r="K1115" s="19" t="s">
        <v>1744</v>
      </c>
      <c r="L1115" s="19">
        <v>3419.31</v>
      </c>
      <c r="M1115" s="19">
        <f t="shared" si="183"/>
        <v>3419.31</v>
      </c>
      <c r="N1115" s="19">
        <v>6</v>
      </c>
    </row>
    <row r="1116" customHeight="1" spans="1:14">
      <c r="A1116" s="19">
        <f t="shared" si="188"/>
        <v>1114</v>
      </c>
      <c r="B1116" s="19" t="s">
        <v>4610</v>
      </c>
      <c r="C1116" s="19" t="s">
        <v>4611</v>
      </c>
      <c r="D1116" s="20" t="s">
        <v>981</v>
      </c>
      <c r="E1116" s="19" t="s">
        <v>2100</v>
      </c>
      <c r="F1116" s="19">
        <v>4999</v>
      </c>
      <c r="G1116" s="19">
        <v>4999</v>
      </c>
      <c r="H1116" s="19">
        <f t="shared" si="186"/>
        <v>2399.52</v>
      </c>
      <c r="I1116" s="19">
        <v>1019.79</v>
      </c>
      <c r="J1116" s="19">
        <v>0</v>
      </c>
      <c r="K1116" s="19" t="s">
        <v>1744</v>
      </c>
      <c r="L1116" s="19">
        <v>3419.31</v>
      </c>
      <c r="M1116" s="19">
        <f t="shared" si="183"/>
        <v>3419.31</v>
      </c>
      <c r="N1116" s="19">
        <v>3</v>
      </c>
    </row>
    <row r="1117" customHeight="1" spans="1:14">
      <c r="A1117" s="19">
        <f t="shared" si="188"/>
        <v>1115</v>
      </c>
      <c r="B1117" s="19" t="s">
        <v>4612</v>
      </c>
      <c r="C1117" s="19" t="s">
        <v>4613</v>
      </c>
      <c r="D1117" s="20" t="s">
        <v>981</v>
      </c>
      <c r="E1117" s="19" t="s">
        <v>4614</v>
      </c>
      <c r="F1117" s="19">
        <v>4999</v>
      </c>
      <c r="G1117" s="19">
        <v>4999</v>
      </c>
      <c r="H1117" s="19">
        <f t="shared" si="186"/>
        <v>2399.52</v>
      </c>
      <c r="I1117" s="19">
        <v>1019.79</v>
      </c>
      <c r="J1117" s="19">
        <v>0</v>
      </c>
      <c r="K1117" s="19" t="s">
        <v>1744</v>
      </c>
      <c r="L1117" s="19">
        <v>3419.31</v>
      </c>
      <c r="M1117" s="19">
        <f t="shared" si="183"/>
        <v>3419.31</v>
      </c>
      <c r="N1117" s="19">
        <v>3</v>
      </c>
    </row>
    <row r="1118" customHeight="1" spans="1:14">
      <c r="A1118" s="19">
        <f t="shared" si="188"/>
        <v>1116</v>
      </c>
      <c r="B1118" s="19" t="s">
        <v>4615</v>
      </c>
      <c r="C1118" s="19" t="s">
        <v>4616</v>
      </c>
      <c r="D1118" s="20" t="s">
        <v>981</v>
      </c>
      <c r="E1118" s="19" t="s">
        <v>1760</v>
      </c>
      <c r="F1118" s="19">
        <v>4999</v>
      </c>
      <c r="G1118" s="19">
        <v>4999</v>
      </c>
      <c r="H1118" s="19">
        <f t="shared" si="186"/>
        <v>2399.52</v>
      </c>
      <c r="I1118" s="19">
        <v>1019.79</v>
      </c>
      <c r="J1118" s="19">
        <v>0</v>
      </c>
      <c r="K1118" s="19" t="s">
        <v>1744</v>
      </c>
      <c r="L1118" s="19">
        <v>3419.31</v>
      </c>
      <c r="M1118" s="19">
        <f t="shared" si="183"/>
        <v>3419.31</v>
      </c>
      <c r="N1118" s="19">
        <v>2</v>
      </c>
    </row>
    <row r="1119" customHeight="1" spans="1:14">
      <c r="A1119" s="19">
        <f t="shared" si="188"/>
        <v>1117</v>
      </c>
      <c r="B1119" s="19" t="s">
        <v>4617</v>
      </c>
      <c r="C1119" s="19" t="s">
        <v>4618</v>
      </c>
      <c r="D1119" s="20" t="s">
        <v>981</v>
      </c>
      <c r="E1119" s="19" t="s">
        <v>1903</v>
      </c>
      <c r="F1119" s="19">
        <v>4999</v>
      </c>
      <c r="G1119" s="19">
        <v>4999</v>
      </c>
      <c r="H1119" s="19">
        <v>1599.68</v>
      </c>
      <c r="I1119" s="19">
        <v>679.86</v>
      </c>
      <c r="J1119" s="19">
        <v>0</v>
      </c>
      <c r="K1119" s="19" t="s">
        <v>2303</v>
      </c>
      <c r="L1119" s="19">
        <v>2279.54</v>
      </c>
      <c r="M1119" s="19">
        <f t="shared" si="183"/>
        <v>2279.54</v>
      </c>
      <c r="N1119" s="19">
        <v>2</v>
      </c>
    </row>
    <row r="1120" customHeight="1" spans="1:14">
      <c r="A1120" s="19">
        <f t="shared" si="188"/>
        <v>1118</v>
      </c>
      <c r="B1120" s="19" t="s">
        <v>4619</v>
      </c>
      <c r="C1120" s="19" t="s">
        <v>4620</v>
      </c>
      <c r="D1120" s="20" t="s">
        <v>981</v>
      </c>
      <c r="E1120" s="19" t="s">
        <v>2295</v>
      </c>
      <c r="F1120" s="19">
        <v>4999</v>
      </c>
      <c r="G1120" s="19">
        <v>4999</v>
      </c>
      <c r="H1120" s="19">
        <f t="shared" ref="H1120:H1123" si="189">F1120*16%*3</f>
        <v>2399.52</v>
      </c>
      <c r="I1120" s="19">
        <v>1019.79</v>
      </c>
      <c r="J1120" s="19">
        <v>0</v>
      </c>
      <c r="K1120" s="19" t="s">
        <v>1744</v>
      </c>
      <c r="L1120" s="19">
        <v>3419.31</v>
      </c>
      <c r="M1120" s="19">
        <f t="shared" si="183"/>
        <v>3419.31</v>
      </c>
      <c r="N1120" s="19">
        <v>2</v>
      </c>
    </row>
    <row r="1121" customHeight="1" spans="1:14">
      <c r="A1121" s="19">
        <f t="shared" si="188"/>
        <v>1119</v>
      </c>
      <c r="B1121" s="19" t="s">
        <v>4621</v>
      </c>
      <c r="C1121" s="19" t="s">
        <v>4622</v>
      </c>
      <c r="D1121" s="20" t="s">
        <v>981</v>
      </c>
      <c r="E1121" s="19" t="s">
        <v>2069</v>
      </c>
      <c r="F1121" s="19">
        <v>4999</v>
      </c>
      <c r="G1121" s="19">
        <v>4999</v>
      </c>
      <c r="H1121" s="19">
        <f t="shared" si="189"/>
        <v>2399.52</v>
      </c>
      <c r="I1121" s="19">
        <v>1019.79</v>
      </c>
      <c r="J1121" s="19">
        <v>0</v>
      </c>
      <c r="K1121" s="19" t="s">
        <v>1744</v>
      </c>
      <c r="L1121" s="19">
        <v>3419.31</v>
      </c>
      <c r="M1121" s="19">
        <f t="shared" si="183"/>
        <v>3419.31</v>
      </c>
      <c r="N1121" s="19">
        <v>2</v>
      </c>
    </row>
    <row r="1122" customHeight="1" spans="1:14">
      <c r="A1122" s="19">
        <f t="shared" si="188"/>
        <v>1120</v>
      </c>
      <c r="B1122" s="19" t="s">
        <v>4623</v>
      </c>
      <c r="C1122" s="19" t="s">
        <v>4624</v>
      </c>
      <c r="D1122" s="20" t="s">
        <v>981</v>
      </c>
      <c r="E1122" s="19" t="s">
        <v>2641</v>
      </c>
      <c r="F1122" s="19">
        <v>4999</v>
      </c>
      <c r="G1122" s="19">
        <v>4999</v>
      </c>
      <c r="H1122" s="19">
        <f t="shared" si="189"/>
        <v>2399.52</v>
      </c>
      <c r="I1122" s="19">
        <v>1019.79</v>
      </c>
      <c r="J1122" s="19">
        <v>0</v>
      </c>
      <c r="K1122" s="19" t="s">
        <v>1744</v>
      </c>
      <c r="L1122" s="19">
        <v>3419.31</v>
      </c>
      <c r="M1122" s="19">
        <f t="shared" si="183"/>
        <v>3419.31</v>
      </c>
      <c r="N1122" s="19">
        <v>2</v>
      </c>
    </row>
    <row r="1123" customHeight="1" spans="1:14">
      <c r="A1123" s="19">
        <f t="shared" si="188"/>
        <v>1121</v>
      </c>
      <c r="B1123" s="19" t="s">
        <v>4625</v>
      </c>
      <c r="C1123" s="19" t="s">
        <v>4626</v>
      </c>
      <c r="D1123" s="20" t="s">
        <v>981</v>
      </c>
      <c r="E1123" s="19" t="s">
        <v>4627</v>
      </c>
      <c r="F1123" s="19">
        <v>4999</v>
      </c>
      <c r="G1123" s="19">
        <v>4999</v>
      </c>
      <c r="H1123" s="19">
        <f t="shared" si="189"/>
        <v>2399.52</v>
      </c>
      <c r="I1123" s="19">
        <v>1019.79</v>
      </c>
      <c r="J1123" s="19">
        <v>0</v>
      </c>
      <c r="K1123" s="19" t="s">
        <v>1744</v>
      </c>
      <c r="L1123" s="19">
        <v>3419.31</v>
      </c>
      <c r="M1123" s="19">
        <f t="shared" si="183"/>
        <v>3419.31</v>
      </c>
      <c r="N1123" s="19">
        <v>23</v>
      </c>
    </row>
    <row r="1124" customHeight="1" spans="1:14">
      <c r="A1124" s="19">
        <f t="shared" si="188"/>
        <v>1122</v>
      </c>
      <c r="B1124" s="19" t="s">
        <v>4628</v>
      </c>
      <c r="C1124" s="19" t="s">
        <v>4629</v>
      </c>
      <c r="D1124" s="20" t="s">
        <v>985</v>
      </c>
      <c r="E1124" s="19" t="s">
        <v>2676</v>
      </c>
      <c r="F1124" s="19">
        <v>4999</v>
      </c>
      <c r="G1124" s="19">
        <v>4999</v>
      </c>
      <c r="H1124" s="19">
        <v>1599.68</v>
      </c>
      <c r="I1124" s="19">
        <v>679.86</v>
      </c>
      <c r="J1124" s="19">
        <v>0</v>
      </c>
      <c r="K1124" s="19" t="s">
        <v>4630</v>
      </c>
      <c r="L1124" s="19">
        <v>2279.54</v>
      </c>
      <c r="M1124" s="19">
        <f t="shared" si="183"/>
        <v>2279.54</v>
      </c>
      <c r="N1124" s="19">
        <v>29</v>
      </c>
    </row>
    <row r="1125" customHeight="1" spans="1:14">
      <c r="A1125" s="19">
        <f t="shared" ref="A1125:A1134" si="190">ROW()-2</f>
        <v>1123</v>
      </c>
      <c r="B1125" s="19" t="s">
        <v>4631</v>
      </c>
      <c r="C1125" s="19" t="s">
        <v>4418</v>
      </c>
      <c r="D1125" s="20" t="s">
        <v>985</v>
      </c>
      <c r="E1125" s="19" t="s">
        <v>4245</v>
      </c>
      <c r="F1125" s="19">
        <v>4999</v>
      </c>
      <c r="G1125" s="19">
        <v>4999</v>
      </c>
      <c r="H1125" s="19">
        <v>1599.68</v>
      </c>
      <c r="I1125" s="19">
        <v>679.86</v>
      </c>
      <c r="J1125" s="19">
        <v>0</v>
      </c>
      <c r="K1125" s="19" t="s">
        <v>4630</v>
      </c>
      <c r="L1125" s="19">
        <v>2279.54</v>
      </c>
      <c r="M1125" s="19">
        <f t="shared" si="183"/>
        <v>2279.54</v>
      </c>
      <c r="N1125" s="19">
        <v>4</v>
      </c>
    </row>
    <row r="1126" customHeight="1" spans="1:14">
      <c r="A1126" s="19">
        <f t="shared" si="190"/>
        <v>1124</v>
      </c>
      <c r="B1126" s="19" t="s">
        <v>4632</v>
      </c>
      <c r="C1126" s="19" t="s">
        <v>4633</v>
      </c>
      <c r="D1126" s="20" t="s">
        <v>989</v>
      </c>
      <c r="E1126" s="19" t="s">
        <v>4634</v>
      </c>
      <c r="F1126" s="19">
        <v>4999</v>
      </c>
      <c r="G1126" s="19">
        <v>4999</v>
      </c>
      <c r="H1126" s="19">
        <v>2399.52</v>
      </c>
      <c r="I1126" s="19">
        <v>1019.79</v>
      </c>
      <c r="J1126" s="19">
        <v>0</v>
      </c>
      <c r="K1126" s="19" t="s">
        <v>1744</v>
      </c>
      <c r="L1126" s="19">
        <v>3419.31</v>
      </c>
      <c r="M1126" s="19">
        <f t="shared" si="183"/>
        <v>3419.31</v>
      </c>
      <c r="N1126" s="19">
        <v>26</v>
      </c>
    </row>
    <row r="1127" customHeight="1" spans="1:14">
      <c r="A1127" s="19">
        <f t="shared" si="190"/>
        <v>1125</v>
      </c>
      <c r="B1127" s="19" t="s">
        <v>4635</v>
      </c>
      <c r="C1127" s="19" t="s">
        <v>4636</v>
      </c>
      <c r="D1127" s="20" t="s">
        <v>989</v>
      </c>
      <c r="E1127" s="19" t="s">
        <v>2052</v>
      </c>
      <c r="F1127" s="19">
        <v>4999</v>
      </c>
      <c r="G1127" s="19">
        <v>4999</v>
      </c>
      <c r="H1127" s="19">
        <v>2399.52</v>
      </c>
      <c r="I1127" s="19">
        <v>1019.79</v>
      </c>
      <c r="J1127" s="19">
        <v>0</v>
      </c>
      <c r="K1127" s="19" t="s">
        <v>1744</v>
      </c>
      <c r="L1127" s="19">
        <v>3419.31</v>
      </c>
      <c r="M1127" s="19">
        <f t="shared" si="183"/>
        <v>3419.31</v>
      </c>
      <c r="N1127" s="19">
        <v>2</v>
      </c>
    </row>
    <row r="1128" customHeight="1" spans="1:14">
      <c r="A1128" s="19">
        <f t="shared" si="190"/>
        <v>1126</v>
      </c>
      <c r="B1128" s="19" t="s">
        <v>4637</v>
      </c>
      <c r="C1128" s="19" t="s">
        <v>4638</v>
      </c>
      <c r="D1128" s="20" t="s">
        <v>993</v>
      </c>
      <c r="E1128" s="19" t="s">
        <v>4639</v>
      </c>
      <c r="F1128" s="19">
        <v>4999</v>
      </c>
      <c r="G1128" s="19">
        <v>4999</v>
      </c>
      <c r="H1128" s="19">
        <v>799.84</v>
      </c>
      <c r="I1128" s="19">
        <v>339.93</v>
      </c>
      <c r="J1128" s="19">
        <v>0</v>
      </c>
      <c r="K1128" s="19" t="s">
        <v>1976</v>
      </c>
      <c r="L1128" s="19">
        <v>1139.77</v>
      </c>
      <c r="M1128" s="19">
        <f t="shared" si="183"/>
        <v>1139.77</v>
      </c>
      <c r="N1128" s="19">
        <v>0</v>
      </c>
    </row>
    <row r="1129" customHeight="1" spans="1:14">
      <c r="A1129" s="19">
        <f t="shared" si="190"/>
        <v>1127</v>
      </c>
      <c r="B1129" s="19" t="s">
        <v>4640</v>
      </c>
      <c r="C1129" s="19" t="s">
        <v>1782</v>
      </c>
      <c r="D1129" s="20" t="s">
        <v>997</v>
      </c>
      <c r="E1129" s="19" t="s">
        <v>1789</v>
      </c>
      <c r="F1129" s="19">
        <v>4999</v>
      </c>
      <c r="G1129" s="19">
        <v>4999</v>
      </c>
      <c r="H1129" s="19">
        <f t="shared" ref="H1129:H1135" si="191">F1129*0.16*(MID(K1129,12,2)-MID(K1129,5,2)+1)</f>
        <v>2399.52</v>
      </c>
      <c r="I1129" s="19">
        <v>1019.79</v>
      </c>
      <c r="J1129" s="19">
        <v>0</v>
      </c>
      <c r="K1129" s="19" t="s">
        <v>1744</v>
      </c>
      <c r="L1129" s="19">
        <v>3419.31</v>
      </c>
      <c r="M1129" s="19">
        <f t="shared" si="183"/>
        <v>3419.31</v>
      </c>
      <c r="N1129" s="19">
        <v>11</v>
      </c>
    </row>
    <row r="1130" customHeight="1" spans="1:14">
      <c r="A1130" s="19">
        <f t="shared" si="190"/>
        <v>1128</v>
      </c>
      <c r="B1130" s="19" t="s">
        <v>4641</v>
      </c>
      <c r="C1130" s="19" t="s">
        <v>4642</v>
      </c>
      <c r="D1130" s="20" t="s">
        <v>997</v>
      </c>
      <c r="E1130" s="19" t="s">
        <v>4643</v>
      </c>
      <c r="F1130" s="19">
        <v>4999</v>
      </c>
      <c r="G1130" s="19">
        <v>4999</v>
      </c>
      <c r="H1130" s="19">
        <f t="shared" si="191"/>
        <v>2399.52</v>
      </c>
      <c r="I1130" s="19">
        <v>1019.79</v>
      </c>
      <c r="J1130" s="19">
        <v>0</v>
      </c>
      <c r="K1130" s="19" t="s">
        <v>1744</v>
      </c>
      <c r="L1130" s="19">
        <v>3419.31</v>
      </c>
      <c r="M1130" s="19">
        <f t="shared" si="183"/>
        <v>3419.31</v>
      </c>
      <c r="N1130" s="19">
        <v>5</v>
      </c>
    </row>
    <row r="1131" customHeight="1" spans="1:14">
      <c r="A1131" s="19">
        <f t="shared" si="190"/>
        <v>1129</v>
      </c>
      <c r="B1131" s="19" t="s">
        <v>4644</v>
      </c>
      <c r="C1131" s="19" t="s">
        <v>4645</v>
      </c>
      <c r="D1131" s="20" t="s">
        <v>1001</v>
      </c>
      <c r="E1131" s="19" t="s">
        <v>4646</v>
      </c>
      <c r="F1131" s="19">
        <v>4999</v>
      </c>
      <c r="G1131" s="19">
        <v>4999</v>
      </c>
      <c r="H1131" s="19">
        <f t="shared" si="191"/>
        <v>2399.52</v>
      </c>
      <c r="I1131" s="19">
        <v>1019.79</v>
      </c>
      <c r="J1131" s="19">
        <v>0</v>
      </c>
      <c r="K1131" s="19" t="s">
        <v>1744</v>
      </c>
      <c r="L1131" s="19">
        <v>3419.31</v>
      </c>
      <c r="M1131" s="19">
        <f t="shared" si="183"/>
        <v>3419.31</v>
      </c>
      <c r="N1131" s="19">
        <v>11</v>
      </c>
    </row>
    <row r="1132" customHeight="1" spans="1:14">
      <c r="A1132" s="19">
        <f t="shared" si="190"/>
        <v>1130</v>
      </c>
      <c r="B1132" s="19" t="s">
        <v>4647</v>
      </c>
      <c r="C1132" s="19" t="s">
        <v>3033</v>
      </c>
      <c r="D1132" s="20" t="s">
        <v>1005</v>
      </c>
      <c r="E1132" s="19" t="s">
        <v>1763</v>
      </c>
      <c r="F1132" s="19">
        <v>5000</v>
      </c>
      <c r="G1132" s="19">
        <v>5000</v>
      </c>
      <c r="H1132" s="19">
        <f t="shared" si="191"/>
        <v>2400</v>
      </c>
      <c r="I1132" s="19">
        <f t="shared" ref="I1132:I1135" si="192">G1132*0.068*(MID(K1132,12,2)-MID(K1132,5,2)+1)</f>
        <v>1020</v>
      </c>
      <c r="J1132" s="19">
        <v>0</v>
      </c>
      <c r="K1132" s="19" t="s">
        <v>1744</v>
      </c>
      <c r="L1132" s="19">
        <v>3420</v>
      </c>
      <c r="M1132" s="19">
        <f t="shared" si="183"/>
        <v>3420</v>
      </c>
      <c r="N1132" s="19">
        <v>0</v>
      </c>
    </row>
    <row r="1133" customHeight="1" spans="1:14">
      <c r="A1133" s="19">
        <f t="shared" si="190"/>
        <v>1131</v>
      </c>
      <c r="B1133" s="19" t="s">
        <v>4648</v>
      </c>
      <c r="C1133" s="19" t="s">
        <v>4649</v>
      </c>
      <c r="D1133" s="20" t="s">
        <v>1005</v>
      </c>
      <c r="E1133" s="19" t="s">
        <v>1801</v>
      </c>
      <c r="F1133" s="19">
        <v>5000</v>
      </c>
      <c r="G1133" s="19">
        <v>5000</v>
      </c>
      <c r="H1133" s="19">
        <f t="shared" si="191"/>
        <v>2400</v>
      </c>
      <c r="I1133" s="19">
        <f t="shared" si="192"/>
        <v>1020</v>
      </c>
      <c r="J1133" s="19">
        <v>0</v>
      </c>
      <c r="K1133" s="19" t="s">
        <v>1744</v>
      </c>
      <c r="L1133" s="19">
        <v>3420</v>
      </c>
      <c r="M1133" s="19">
        <f t="shared" si="183"/>
        <v>3420</v>
      </c>
      <c r="N1133" s="19">
        <v>0</v>
      </c>
    </row>
    <row r="1134" customHeight="1" spans="1:14">
      <c r="A1134" s="19">
        <f t="shared" si="190"/>
        <v>1132</v>
      </c>
      <c r="B1134" s="19" t="s">
        <v>4650</v>
      </c>
      <c r="C1134" s="19" t="s">
        <v>4651</v>
      </c>
      <c r="D1134" s="20" t="s">
        <v>1005</v>
      </c>
      <c r="E1134" s="19" t="s">
        <v>1985</v>
      </c>
      <c r="F1134" s="19">
        <v>5000</v>
      </c>
      <c r="G1134" s="19">
        <v>5000</v>
      </c>
      <c r="H1134" s="19">
        <f t="shared" si="191"/>
        <v>1600</v>
      </c>
      <c r="I1134" s="19">
        <f t="shared" si="192"/>
        <v>680</v>
      </c>
      <c r="J1134" s="19">
        <v>0</v>
      </c>
      <c r="K1134" s="19" t="s">
        <v>2303</v>
      </c>
      <c r="L1134" s="19">
        <v>2280</v>
      </c>
      <c r="M1134" s="19">
        <f t="shared" si="183"/>
        <v>2280</v>
      </c>
      <c r="N1134" s="19">
        <v>0</v>
      </c>
    </row>
    <row r="1135" customHeight="1" spans="1:14">
      <c r="A1135" s="19">
        <f t="shared" ref="A1135:A1144" si="193">ROW()-2</f>
        <v>1133</v>
      </c>
      <c r="B1135" s="19" t="s">
        <v>4652</v>
      </c>
      <c r="C1135" s="19" t="s">
        <v>4653</v>
      </c>
      <c r="D1135" s="20" t="s">
        <v>1005</v>
      </c>
      <c r="E1135" s="19" t="s">
        <v>2900</v>
      </c>
      <c r="F1135" s="19">
        <v>5000</v>
      </c>
      <c r="G1135" s="19">
        <v>5000</v>
      </c>
      <c r="H1135" s="19">
        <f t="shared" si="191"/>
        <v>2400</v>
      </c>
      <c r="I1135" s="19">
        <f t="shared" si="192"/>
        <v>1020</v>
      </c>
      <c r="J1135" s="19">
        <v>0</v>
      </c>
      <c r="K1135" s="19" t="s">
        <v>1744</v>
      </c>
      <c r="L1135" s="19">
        <v>3420</v>
      </c>
      <c r="M1135" s="19">
        <f t="shared" si="183"/>
        <v>3420</v>
      </c>
      <c r="N1135" s="19">
        <v>0</v>
      </c>
    </row>
    <row r="1136" customHeight="1" spans="1:14">
      <c r="A1136" s="19">
        <f t="shared" si="193"/>
        <v>1134</v>
      </c>
      <c r="B1136" s="19" t="s">
        <v>4654</v>
      </c>
      <c r="C1136" s="19" t="s">
        <v>4655</v>
      </c>
      <c r="D1136" s="20" t="s">
        <v>1009</v>
      </c>
      <c r="E1136" s="19" t="s">
        <v>4357</v>
      </c>
      <c r="F1136" s="19">
        <v>4999</v>
      </c>
      <c r="G1136" s="19">
        <v>4999</v>
      </c>
      <c r="H1136" s="19">
        <f t="shared" ref="H1136:H1149" si="194">F1136*0.16*(MID(K1136,12,2)-MID(K1136,5,2)+1)</f>
        <v>2399.52</v>
      </c>
      <c r="I1136" s="19">
        <v>1019.79</v>
      </c>
      <c r="J1136" s="19">
        <v>0</v>
      </c>
      <c r="K1136" s="19" t="s">
        <v>1744</v>
      </c>
      <c r="L1136" s="19">
        <v>3419.31</v>
      </c>
      <c r="M1136" s="19">
        <f t="shared" si="183"/>
        <v>3419.31</v>
      </c>
      <c r="N1136" s="19">
        <v>27</v>
      </c>
    </row>
    <row r="1137" customHeight="1" spans="1:14">
      <c r="A1137" s="19">
        <f t="shared" si="193"/>
        <v>1135</v>
      </c>
      <c r="B1137" s="19" t="s">
        <v>4656</v>
      </c>
      <c r="C1137" s="19" t="s">
        <v>4657</v>
      </c>
      <c r="D1137" s="20" t="s">
        <v>1009</v>
      </c>
      <c r="E1137" s="19" t="s">
        <v>3005</v>
      </c>
      <c r="F1137" s="19">
        <v>4999</v>
      </c>
      <c r="G1137" s="19">
        <v>4999</v>
      </c>
      <c r="H1137" s="19">
        <f t="shared" si="194"/>
        <v>2399.52</v>
      </c>
      <c r="I1137" s="19">
        <v>1019.79</v>
      </c>
      <c r="J1137" s="19">
        <v>0</v>
      </c>
      <c r="K1137" s="19" t="s">
        <v>1744</v>
      </c>
      <c r="L1137" s="19">
        <v>3419.31</v>
      </c>
      <c r="M1137" s="19">
        <f t="shared" si="183"/>
        <v>3419.31</v>
      </c>
      <c r="N1137" s="19">
        <v>25</v>
      </c>
    </row>
    <row r="1138" customHeight="1" spans="1:14">
      <c r="A1138" s="19">
        <f t="shared" si="193"/>
        <v>1136</v>
      </c>
      <c r="B1138" s="19" t="s">
        <v>4658</v>
      </c>
      <c r="C1138" s="19" t="s">
        <v>4659</v>
      </c>
      <c r="D1138" s="20" t="s">
        <v>1009</v>
      </c>
      <c r="E1138" s="19" t="s">
        <v>4660</v>
      </c>
      <c r="F1138" s="19">
        <v>4999</v>
      </c>
      <c r="G1138" s="19">
        <v>4999</v>
      </c>
      <c r="H1138" s="19">
        <f t="shared" si="194"/>
        <v>2399.52</v>
      </c>
      <c r="I1138" s="19">
        <v>1019.79</v>
      </c>
      <c r="J1138" s="19">
        <v>0</v>
      </c>
      <c r="K1138" s="19" t="s">
        <v>1744</v>
      </c>
      <c r="L1138" s="19">
        <v>3419.31</v>
      </c>
      <c r="M1138" s="19">
        <f t="shared" si="183"/>
        <v>3419.31</v>
      </c>
      <c r="N1138" s="19">
        <v>25</v>
      </c>
    </row>
    <row r="1139" customHeight="1" spans="1:14">
      <c r="A1139" s="19">
        <f t="shared" si="193"/>
        <v>1137</v>
      </c>
      <c r="B1139" s="19" t="s">
        <v>4661</v>
      </c>
      <c r="C1139" s="19" t="s">
        <v>4662</v>
      </c>
      <c r="D1139" s="20" t="s">
        <v>1009</v>
      </c>
      <c r="E1139" s="19" t="s">
        <v>1775</v>
      </c>
      <c r="F1139" s="19">
        <v>4999</v>
      </c>
      <c r="G1139" s="19">
        <v>4999</v>
      </c>
      <c r="H1139" s="19">
        <f t="shared" si="194"/>
        <v>2399.52</v>
      </c>
      <c r="I1139" s="19">
        <v>1019.79</v>
      </c>
      <c r="J1139" s="19">
        <v>0</v>
      </c>
      <c r="K1139" s="19" t="s">
        <v>1744</v>
      </c>
      <c r="L1139" s="19">
        <v>3419.31</v>
      </c>
      <c r="M1139" s="19">
        <f t="shared" si="183"/>
        <v>3419.31</v>
      </c>
      <c r="N1139" s="19">
        <v>28</v>
      </c>
    </row>
    <row r="1140" customHeight="1" spans="1:14">
      <c r="A1140" s="19">
        <f t="shared" si="193"/>
        <v>1138</v>
      </c>
      <c r="B1140" s="19" t="s">
        <v>4663</v>
      </c>
      <c r="C1140" s="19" t="s">
        <v>4664</v>
      </c>
      <c r="D1140" s="20" t="s">
        <v>1009</v>
      </c>
      <c r="E1140" s="19" t="s">
        <v>2054</v>
      </c>
      <c r="F1140" s="19">
        <v>4999</v>
      </c>
      <c r="G1140" s="19">
        <v>4999</v>
      </c>
      <c r="H1140" s="19">
        <f t="shared" si="194"/>
        <v>2399.52</v>
      </c>
      <c r="I1140" s="19">
        <v>1019.79</v>
      </c>
      <c r="J1140" s="19">
        <v>0</v>
      </c>
      <c r="K1140" s="19" t="s">
        <v>1744</v>
      </c>
      <c r="L1140" s="19">
        <v>3419.31</v>
      </c>
      <c r="M1140" s="19">
        <f t="shared" si="183"/>
        <v>3419.31</v>
      </c>
      <c r="N1140" s="19">
        <v>25</v>
      </c>
    </row>
    <row r="1141" customHeight="1" spans="1:14">
      <c r="A1141" s="19">
        <f t="shared" si="193"/>
        <v>1139</v>
      </c>
      <c r="B1141" s="19" t="s">
        <v>4665</v>
      </c>
      <c r="C1141" s="19" t="s">
        <v>4666</v>
      </c>
      <c r="D1141" s="20" t="s">
        <v>1009</v>
      </c>
      <c r="E1141" s="19" t="s">
        <v>4667</v>
      </c>
      <c r="F1141" s="19">
        <v>4999</v>
      </c>
      <c r="G1141" s="19">
        <v>4999</v>
      </c>
      <c r="H1141" s="19">
        <f t="shared" si="194"/>
        <v>2399.52</v>
      </c>
      <c r="I1141" s="19">
        <v>1019.79</v>
      </c>
      <c r="J1141" s="19">
        <v>0</v>
      </c>
      <c r="K1141" s="19" t="s">
        <v>1744</v>
      </c>
      <c r="L1141" s="19">
        <v>3419.31</v>
      </c>
      <c r="M1141" s="19">
        <f t="shared" si="183"/>
        <v>3419.31</v>
      </c>
      <c r="N1141" s="19">
        <v>28</v>
      </c>
    </row>
    <row r="1142" customHeight="1" spans="1:14">
      <c r="A1142" s="19">
        <f t="shared" si="193"/>
        <v>1140</v>
      </c>
      <c r="B1142" s="19" t="s">
        <v>4668</v>
      </c>
      <c r="C1142" s="19" t="s">
        <v>4669</v>
      </c>
      <c r="D1142" s="20" t="s">
        <v>1009</v>
      </c>
      <c r="E1142" s="19" t="s">
        <v>3749</v>
      </c>
      <c r="F1142" s="19">
        <v>4999</v>
      </c>
      <c r="G1142" s="19">
        <v>4999</v>
      </c>
      <c r="H1142" s="19">
        <f t="shared" si="194"/>
        <v>2399.52</v>
      </c>
      <c r="I1142" s="19">
        <v>1019.79</v>
      </c>
      <c r="J1142" s="19">
        <v>0</v>
      </c>
      <c r="K1142" s="19" t="s">
        <v>1744</v>
      </c>
      <c r="L1142" s="19">
        <v>3419.31</v>
      </c>
      <c r="M1142" s="19">
        <f t="shared" si="183"/>
        <v>3419.31</v>
      </c>
      <c r="N1142" s="19">
        <v>13</v>
      </c>
    </row>
    <row r="1143" customHeight="1" spans="1:14">
      <c r="A1143" s="19">
        <f t="shared" si="193"/>
        <v>1141</v>
      </c>
      <c r="B1143" s="19" t="s">
        <v>4670</v>
      </c>
      <c r="C1143" s="19" t="s">
        <v>4671</v>
      </c>
      <c r="D1143" s="20" t="s">
        <v>1009</v>
      </c>
      <c r="E1143" s="19" t="s">
        <v>2494</v>
      </c>
      <c r="F1143" s="19">
        <v>4999</v>
      </c>
      <c r="G1143" s="19">
        <v>4999</v>
      </c>
      <c r="H1143" s="19">
        <f t="shared" si="194"/>
        <v>2399.52</v>
      </c>
      <c r="I1143" s="19">
        <v>1019.79</v>
      </c>
      <c r="J1143" s="19">
        <v>0</v>
      </c>
      <c r="K1143" s="19" t="s">
        <v>1744</v>
      </c>
      <c r="L1143" s="19">
        <v>3419.31</v>
      </c>
      <c r="M1143" s="19">
        <f t="shared" si="183"/>
        <v>3419.31</v>
      </c>
      <c r="N1143" s="19">
        <v>15</v>
      </c>
    </row>
    <row r="1144" customHeight="1" spans="1:14">
      <c r="A1144" s="19">
        <f t="shared" si="193"/>
        <v>1142</v>
      </c>
      <c r="B1144" s="19" t="s">
        <v>4672</v>
      </c>
      <c r="C1144" s="19" t="s">
        <v>4673</v>
      </c>
      <c r="D1144" s="20" t="s">
        <v>1009</v>
      </c>
      <c r="E1144" s="19" t="s">
        <v>4674</v>
      </c>
      <c r="F1144" s="19">
        <v>4999</v>
      </c>
      <c r="G1144" s="19">
        <v>4999</v>
      </c>
      <c r="H1144" s="19">
        <f t="shared" si="194"/>
        <v>2399.52</v>
      </c>
      <c r="I1144" s="19">
        <v>1019.79</v>
      </c>
      <c r="J1144" s="19">
        <v>0</v>
      </c>
      <c r="K1144" s="19" t="s">
        <v>1744</v>
      </c>
      <c r="L1144" s="19">
        <v>3419.31</v>
      </c>
      <c r="M1144" s="19">
        <f t="shared" si="183"/>
        <v>3419.31</v>
      </c>
      <c r="N1144" s="19">
        <v>12</v>
      </c>
    </row>
    <row r="1145" customHeight="1" spans="1:14">
      <c r="A1145" s="19">
        <f t="shared" ref="A1145:A1154" si="195">ROW()-2</f>
        <v>1143</v>
      </c>
      <c r="B1145" s="19" t="s">
        <v>4675</v>
      </c>
      <c r="C1145" s="19" t="s">
        <v>4676</v>
      </c>
      <c r="D1145" s="20" t="s">
        <v>1009</v>
      </c>
      <c r="E1145" s="19" t="s">
        <v>4677</v>
      </c>
      <c r="F1145" s="19">
        <v>4999</v>
      </c>
      <c r="G1145" s="19">
        <v>4999</v>
      </c>
      <c r="H1145" s="19">
        <f t="shared" si="194"/>
        <v>2399.52</v>
      </c>
      <c r="I1145" s="19">
        <v>1019.79</v>
      </c>
      <c r="J1145" s="19">
        <v>0</v>
      </c>
      <c r="K1145" s="19" t="s">
        <v>1744</v>
      </c>
      <c r="L1145" s="19">
        <v>3419.31</v>
      </c>
      <c r="M1145" s="19">
        <f t="shared" si="183"/>
        <v>3419.31</v>
      </c>
      <c r="N1145" s="19">
        <v>14</v>
      </c>
    </row>
    <row r="1146" customHeight="1" spans="1:14">
      <c r="A1146" s="19">
        <f t="shared" si="195"/>
        <v>1144</v>
      </c>
      <c r="B1146" s="19" t="s">
        <v>4678</v>
      </c>
      <c r="C1146" s="19" t="s">
        <v>4287</v>
      </c>
      <c r="D1146" s="20" t="s">
        <v>1009</v>
      </c>
      <c r="E1146" s="19" t="s">
        <v>2460</v>
      </c>
      <c r="F1146" s="19">
        <v>4999</v>
      </c>
      <c r="G1146" s="19">
        <v>4999</v>
      </c>
      <c r="H1146" s="19">
        <f t="shared" si="194"/>
        <v>2399.52</v>
      </c>
      <c r="I1146" s="19">
        <v>1019.79</v>
      </c>
      <c r="J1146" s="19">
        <v>0</v>
      </c>
      <c r="K1146" s="19" t="s">
        <v>1744</v>
      </c>
      <c r="L1146" s="19">
        <v>3419.31</v>
      </c>
      <c r="M1146" s="19">
        <f t="shared" si="183"/>
        <v>3419.31</v>
      </c>
      <c r="N1146" s="19">
        <v>6</v>
      </c>
    </row>
    <row r="1147" customHeight="1" spans="1:14">
      <c r="A1147" s="19">
        <f t="shared" si="195"/>
        <v>1145</v>
      </c>
      <c r="B1147" s="19" t="s">
        <v>4679</v>
      </c>
      <c r="C1147" s="19" t="s">
        <v>4680</v>
      </c>
      <c r="D1147" s="20" t="s">
        <v>1009</v>
      </c>
      <c r="E1147" s="19" t="s">
        <v>3379</v>
      </c>
      <c r="F1147" s="19">
        <v>4999</v>
      </c>
      <c r="G1147" s="19">
        <v>4999</v>
      </c>
      <c r="H1147" s="19">
        <f t="shared" si="194"/>
        <v>2399.52</v>
      </c>
      <c r="I1147" s="19">
        <v>1019.79</v>
      </c>
      <c r="J1147" s="19">
        <v>0</v>
      </c>
      <c r="K1147" s="19" t="s">
        <v>1744</v>
      </c>
      <c r="L1147" s="19">
        <v>3419.31</v>
      </c>
      <c r="M1147" s="19">
        <f t="shared" si="183"/>
        <v>3419.31</v>
      </c>
      <c r="N1147" s="19">
        <v>4</v>
      </c>
    </row>
    <row r="1148" customHeight="1" spans="1:14">
      <c r="A1148" s="19">
        <f t="shared" si="195"/>
        <v>1146</v>
      </c>
      <c r="B1148" s="19" t="s">
        <v>4681</v>
      </c>
      <c r="C1148" s="19" t="s">
        <v>4682</v>
      </c>
      <c r="D1148" s="20" t="s">
        <v>1009</v>
      </c>
      <c r="E1148" s="19" t="s">
        <v>2019</v>
      </c>
      <c r="F1148" s="19">
        <v>4999</v>
      </c>
      <c r="G1148" s="19">
        <v>4999</v>
      </c>
      <c r="H1148" s="19">
        <f t="shared" si="194"/>
        <v>2399.52</v>
      </c>
      <c r="I1148" s="19">
        <v>1019.79</v>
      </c>
      <c r="J1148" s="19">
        <v>0</v>
      </c>
      <c r="K1148" s="19" t="s">
        <v>1744</v>
      </c>
      <c r="L1148" s="19">
        <v>3419.31</v>
      </c>
      <c r="M1148" s="19">
        <f t="shared" si="183"/>
        <v>3419.31</v>
      </c>
      <c r="N1148" s="19">
        <v>1</v>
      </c>
    </row>
    <row r="1149" customHeight="1" spans="1:14">
      <c r="A1149" s="19">
        <f t="shared" si="195"/>
        <v>1147</v>
      </c>
      <c r="B1149" s="19" t="s">
        <v>4683</v>
      </c>
      <c r="C1149" s="19" t="s">
        <v>2959</v>
      </c>
      <c r="D1149" s="20" t="s">
        <v>1009</v>
      </c>
      <c r="E1149" s="19" t="s">
        <v>4684</v>
      </c>
      <c r="F1149" s="19">
        <v>4999</v>
      </c>
      <c r="G1149" s="19">
        <v>4999</v>
      </c>
      <c r="H1149" s="19">
        <f t="shared" si="194"/>
        <v>2399.52</v>
      </c>
      <c r="I1149" s="19">
        <v>1019.79</v>
      </c>
      <c r="J1149" s="19">
        <v>0</v>
      </c>
      <c r="K1149" s="19" t="s">
        <v>1744</v>
      </c>
      <c r="L1149" s="19">
        <v>3419.31</v>
      </c>
      <c r="M1149" s="19">
        <f t="shared" si="183"/>
        <v>3419.31</v>
      </c>
      <c r="N1149" s="19">
        <v>1</v>
      </c>
    </row>
    <row r="1150" customHeight="1" spans="1:14">
      <c r="A1150" s="19">
        <f t="shared" si="195"/>
        <v>1148</v>
      </c>
      <c r="B1150" s="19" t="s">
        <v>4685</v>
      </c>
      <c r="C1150" s="19" t="s">
        <v>4686</v>
      </c>
      <c r="D1150" s="20" t="s">
        <v>1013</v>
      </c>
      <c r="E1150" s="19" t="s">
        <v>4687</v>
      </c>
      <c r="F1150" s="19">
        <v>4999</v>
      </c>
      <c r="G1150" s="19">
        <v>4999</v>
      </c>
      <c r="H1150" s="19">
        <f t="shared" ref="H1150:H1154" si="196">F1150*0.16*(MID(K1150,12,2)-MID(K1150,5,2)+1)</f>
        <v>2399.52</v>
      </c>
      <c r="I1150" s="19">
        <v>1019.79</v>
      </c>
      <c r="J1150" s="19">
        <v>0</v>
      </c>
      <c r="K1150" s="19" t="s">
        <v>1744</v>
      </c>
      <c r="L1150" s="19">
        <v>3419.31</v>
      </c>
      <c r="M1150" s="19">
        <f t="shared" si="183"/>
        <v>3419.31</v>
      </c>
      <c r="N1150" s="19">
        <v>6</v>
      </c>
    </row>
    <row r="1151" customHeight="1" spans="1:14">
      <c r="A1151" s="19">
        <f t="shared" si="195"/>
        <v>1149</v>
      </c>
      <c r="B1151" s="19" t="s">
        <v>4688</v>
      </c>
      <c r="C1151" s="19" t="s">
        <v>4689</v>
      </c>
      <c r="D1151" s="20" t="s">
        <v>1013</v>
      </c>
      <c r="E1151" s="19" t="s">
        <v>4690</v>
      </c>
      <c r="F1151" s="19">
        <v>4999</v>
      </c>
      <c r="G1151" s="19">
        <v>4999</v>
      </c>
      <c r="H1151" s="19">
        <f t="shared" si="196"/>
        <v>2399.52</v>
      </c>
      <c r="I1151" s="19">
        <v>1019.79</v>
      </c>
      <c r="J1151" s="19">
        <v>0</v>
      </c>
      <c r="K1151" s="19" t="s">
        <v>1744</v>
      </c>
      <c r="L1151" s="19">
        <v>3419.31</v>
      </c>
      <c r="M1151" s="19">
        <f t="shared" si="183"/>
        <v>3419.31</v>
      </c>
      <c r="N1151" s="19">
        <v>6</v>
      </c>
    </row>
    <row r="1152" customHeight="1" spans="1:14">
      <c r="A1152" s="19">
        <f t="shared" si="195"/>
        <v>1150</v>
      </c>
      <c r="B1152" s="19" t="s">
        <v>4691</v>
      </c>
      <c r="C1152" s="19" t="s">
        <v>2984</v>
      </c>
      <c r="D1152" s="20" t="s">
        <v>1013</v>
      </c>
      <c r="E1152" s="19" t="s">
        <v>4692</v>
      </c>
      <c r="F1152" s="19">
        <v>4999</v>
      </c>
      <c r="G1152" s="19">
        <v>4999</v>
      </c>
      <c r="H1152" s="19">
        <f t="shared" si="196"/>
        <v>2399.52</v>
      </c>
      <c r="I1152" s="19">
        <v>1019.79</v>
      </c>
      <c r="J1152" s="19">
        <v>0</v>
      </c>
      <c r="K1152" s="19" t="s">
        <v>1744</v>
      </c>
      <c r="L1152" s="19">
        <v>3419.31</v>
      </c>
      <c r="M1152" s="19">
        <f t="shared" si="183"/>
        <v>3419.31</v>
      </c>
      <c r="N1152" s="19">
        <v>3</v>
      </c>
    </row>
    <row r="1153" customHeight="1" spans="1:14">
      <c r="A1153" s="19">
        <f t="shared" si="195"/>
        <v>1151</v>
      </c>
      <c r="B1153" s="19" t="s">
        <v>4693</v>
      </c>
      <c r="C1153" s="19" t="s">
        <v>4694</v>
      </c>
      <c r="D1153" s="20" t="s">
        <v>1013</v>
      </c>
      <c r="E1153" s="19" t="s">
        <v>3492</v>
      </c>
      <c r="F1153" s="19">
        <v>4999</v>
      </c>
      <c r="G1153" s="19">
        <v>4999</v>
      </c>
      <c r="H1153" s="19">
        <f t="shared" si="196"/>
        <v>2399.52</v>
      </c>
      <c r="I1153" s="19">
        <v>1019.79</v>
      </c>
      <c r="J1153" s="19">
        <v>0</v>
      </c>
      <c r="K1153" s="19" t="s">
        <v>1744</v>
      </c>
      <c r="L1153" s="19">
        <v>3419.31</v>
      </c>
      <c r="M1153" s="19">
        <f t="shared" si="183"/>
        <v>3419.31</v>
      </c>
      <c r="N1153" s="19">
        <v>5</v>
      </c>
    </row>
    <row r="1154" customHeight="1" spans="1:14">
      <c r="A1154" s="19">
        <f t="shared" si="195"/>
        <v>1152</v>
      </c>
      <c r="B1154" s="19" t="s">
        <v>4695</v>
      </c>
      <c r="C1154" s="19" t="s">
        <v>4696</v>
      </c>
      <c r="D1154" s="20" t="s">
        <v>1013</v>
      </c>
      <c r="E1154" s="19" t="s">
        <v>4697</v>
      </c>
      <c r="F1154" s="19">
        <v>4999</v>
      </c>
      <c r="G1154" s="19">
        <v>4999</v>
      </c>
      <c r="H1154" s="19">
        <f t="shared" si="196"/>
        <v>2399.52</v>
      </c>
      <c r="I1154" s="19">
        <v>1019.79</v>
      </c>
      <c r="J1154" s="19">
        <v>0</v>
      </c>
      <c r="K1154" s="19" t="s">
        <v>1744</v>
      </c>
      <c r="L1154" s="19">
        <v>3419.31</v>
      </c>
      <c r="M1154" s="19">
        <f t="shared" si="183"/>
        <v>3419.31</v>
      </c>
      <c r="N1154" s="19">
        <v>17</v>
      </c>
    </row>
    <row r="1155" customHeight="1" spans="1:14">
      <c r="A1155" s="19">
        <f t="shared" ref="A1155:A1164" si="197">ROW()-2</f>
        <v>1153</v>
      </c>
      <c r="B1155" s="19" t="s">
        <v>4698</v>
      </c>
      <c r="C1155" s="19" t="s">
        <v>4699</v>
      </c>
      <c r="D1155" s="20" t="s">
        <v>1017</v>
      </c>
      <c r="E1155" s="19" t="s">
        <v>4700</v>
      </c>
      <c r="F1155" s="19">
        <v>4999</v>
      </c>
      <c r="G1155" s="19">
        <v>4999</v>
      </c>
      <c r="H1155" s="19">
        <v>2399.52</v>
      </c>
      <c r="I1155" s="19">
        <v>1019.79</v>
      </c>
      <c r="J1155" s="19">
        <v>0</v>
      </c>
      <c r="K1155" s="19" t="s">
        <v>1744</v>
      </c>
      <c r="L1155" s="19">
        <v>3419.31</v>
      </c>
      <c r="M1155" s="19">
        <f t="shared" si="183"/>
        <v>3419.31</v>
      </c>
      <c r="N1155" s="19">
        <v>7</v>
      </c>
    </row>
    <row r="1156" customHeight="1" spans="1:14">
      <c r="A1156" s="19">
        <f t="shared" si="197"/>
        <v>1154</v>
      </c>
      <c r="B1156" s="19" t="s">
        <v>4701</v>
      </c>
      <c r="C1156" s="19" t="s">
        <v>2984</v>
      </c>
      <c r="D1156" s="20" t="s">
        <v>1021</v>
      </c>
      <c r="E1156" s="19" t="s">
        <v>1855</v>
      </c>
      <c r="F1156" s="19">
        <v>4999</v>
      </c>
      <c r="G1156" s="19">
        <v>4999</v>
      </c>
      <c r="H1156" s="19">
        <f t="shared" ref="H1156:H1171" si="198">F1156*0.16*(MID(K1156,12,2)-MID(K1156,5,2)+1)</f>
        <v>2399.52</v>
      </c>
      <c r="I1156" s="19">
        <v>1019.79</v>
      </c>
      <c r="J1156" s="19">
        <v>0</v>
      </c>
      <c r="K1156" s="19" t="s">
        <v>1744</v>
      </c>
      <c r="L1156" s="19">
        <v>3419.31</v>
      </c>
      <c r="M1156" s="19">
        <f t="shared" si="183"/>
        <v>3419.31</v>
      </c>
      <c r="N1156" s="19">
        <v>28</v>
      </c>
    </row>
    <row r="1157" customHeight="1" spans="1:14">
      <c r="A1157" s="19">
        <f t="shared" si="197"/>
        <v>1155</v>
      </c>
      <c r="B1157" s="19" t="s">
        <v>4702</v>
      </c>
      <c r="C1157" s="19" t="s">
        <v>4435</v>
      </c>
      <c r="D1157" s="20" t="s">
        <v>1021</v>
      </c>
      <c r="E1157" s="19" t="s">
        <v>4703</v>
      </c>
      <c r="F1157" s="19">
        <v>4999</v>
      </c>
      <c r="G1157" s="19">
        <v>4999</v>
      </c>
      <c r="H1157" s="19">
        <f t="shared" si="198"/>
        <v>2399.52</v>
      </c>
      <c r="I1157" s="19">
        <v>1019.79</v>
      </c>
      <c r="J1157" s="19">
        <v>0</v>
      </c>
      <c r="K1157" s="19" t="s">
        <v>1744</v>
      </c>
      <c r="L1157" s="19">
        <v>3419.31</v>
      </c>
      <c r="M1157" s="19">
        <f t="shared" ref="M1157:M1220" si="199">L1157</f>
        <v>3419.31</v>
      </c>
      <c r="N1157" s="19">
        <v>28</v>
      </c>
    </row>
    <row r="1158" customHeight="1" spans="1:14">
      <c r="A1158" s="19">
        <f t="shared" si="197"/>
        <v>1156</v>
      </c>
      <c r="B1158" s="19" t="s">
        <v>4704</v>
      </c>
      <c r="C1158" s="19" t="s">
        <v>4127</v>
      </c>
      <c r="D1158" s="20" t="s">
        <v>1021</v>
      </c>
      <c r="E1158" s="19" t="s">
        <v>4705</v>
      </c>
      <c r="F1158" s="19">
        <v>4999</v>
      </c>
      <c r="G1158" s="19">
        <v>4999</v>
      </c>
      <c r="H1158" s="19">
        <f t="shared" si="198"/>
        <v>2399.52</v>
      </c>
      <c r="I1158" s="19">
        <v>1019.79</v>
      </c>
      <c r="J1158" s="19">
        <v>0</v>
      </c>
      <c r="K1158" s="19" t="s">
        <v>1744</v>
      </c>
      <c r="L1158" s="19">
        <v>3419.31</v>
      </c>
      <c r="M1158" s="19">
        <f t="shared" si="199"/>
        <v>3419.31</v>
      </c>
      <c r="N1158" s="19">
        <v>28</v>
      </c>
    </row>
    <row r="1159" customHeight="1" spans="1:14">
      <c r="A1159" s="19">
        <f t="shared" si="197"/>
        <v>1157</v>
      </c>
      <c r="B1159" s="19" t="s">
        <v>4706</v>
      </c>
      <c r="C1159" s="19" t="s">
        <v>4707</v>
      </c>
      <c r="D1159" s="20" t="s">
        <v>1021</v>
      </c>
      <c r="E1159" s="19" t="s">
        <v>3218</v>
      </c>
      <c r="F1159" s="19">
        <v>4999</v>
      </c>
      <c r="G1159" s="19">
        <v>4999</v>
      </c>
      <c r="H1159" s="19">
        <f t="shared" si="198"/>
        <v>2399.52</v>
      </c>
      <c r="I1159" s="19">
        <v>1019.79</v>
      </c>
      <c r="J1159" s="19">
        <v>0</v>
      </c>
      <c r="K1159" s="19" t="s">
        <v>1744</v>
      </c>
      <c r="L1159" s="19">
        <v>3419.31</v>
      </c>
      <c r="M1159" s="19">
        <f t="shared" si="199"/>
        <v>3419.31</v>
      </c>
      <c r="N1159" s="19">
        <v>28</v>
      </c>
    </row>
    <row r="1160" customHeight="1" spans="1:14">
      <c r="A1160" s="19">
        <f t="shared" si="197"/>
        <v>1158</v>
      </c>
      <c r="B1160" s="19" t="s">
        <v>4708</v>
      </c>
      <c r="C1160" s="19" t="s">
        <v>4709</v>
      </c>
      <c r="D1160" s="20" t="s">
        <v>1021</v>
      </c>
      <c r="E1160" s="19" t="s">
        <v>4416</v>
      </c>
      <c r="F1160" s="19">
        <v>4999</v>
      </c>
      <c r="G1160" s="19">
        <v>4999</v>
      </c>
      <c r="H1160" s="19">
        <f t="shared" si="198"/>
        <v>2399.52</v>
      </c>
      <c r="I1160" s="19">
        <v>1019.79</v>
      </c>
      <c r="J1160" s="19">
        <v>0</v>
      </c>
      <c r="K1160" s="19" t="s">
        <v>1744</v>
      </c>
      <c r="L1160" s="19">
        <v>3419.31</v>
      </c>
      <c r="M1160" s="19">
        <f t="shared" si="199"/>
        <v>3419.31</v>
      </c>
      <c r="N1160" s="19">
        <v>27</v>
      </c>
    </row>
    <row r="1161" customHeight="1" spans="1:14">
      <c r="A1161" s="19">
        <f t="shared" si="197"/>
        <v>1159</v>
      </c>
      <c r="B1161" s="19" t="s">
        <v>4710</v>
      </c>
      <c r="C1161" s="19" t="s">
        <v>4711</v>
      </c>
      <c r="D1161" s="20" t="s">
        <v>1021</v>
      </c>
      <c r="E1161" s="19" t="s">
        <v>3159</v>
      </c>
      <c r="F1161" s="19">
        <v>4999</v>
      </c>
      <c r="G1161" s="19">
        <v>4999</v>
      </c>
      <c r="H1161" s="19">
        <f t="shared" si="198"/>
        <v>2399.52</v>
      </c>
      <c r="I1161" s="19">
        <v>1019.79</v>
      </c>
      <c r="J1161" s="19">
        <v>0</v>
      </c>
      <c r="K1161" s="19" t="s">
        <v>1744</v>
      </c>
      <c r="L1161" s="19">
        <v>3419.31</v>
      </c>
      <c r="M1161" s="19">
        <f t="shared" si="199"/>
        <v>3419.31</v>
      </c>
      <c r="N1161" s="19">
        <v>24</v>
      </c>
    </row>
    <row r="1162" customHeight="1" spans="1:14">
      <c r="A1162" s="19">
        <f t="shared" si="197"/>
        <v>1160</v>
      </c>
      <c r="B1162" s="19" t="s">
        <v>4712</v>
      </c>
      <c r="C1162" s="19" t="s">
        <v>4713</v>
      </c>
      <c r="D1162" s="20" t="s">
        <v>1021</v>
      </c>
      <c r="E1162" s="19" t="s">
        <v>1778</v>
      </c>
      <c r="F1162" s="19">
        <v>4999</v>
      </c>
      <c r="G1162" s="19">
        <v>4999</v>
      </c>
      <c r="H1162" s="19">
        <f t="shared" si="198"/>
        <v>2399.52</v>
      </c>
      <c r="I1162" s="19">
        <v>1019.79</v>
      </c>
      <c r="J1162" s="19">
        <v>0</v>
      </c>
      <c r="K1162" s="19" t="s">
        <v>1744</v>
      </c>
      <c r="L1162" s="19">
        <v>3419.31</v>
      </c>
      <c r="M1162" s="19">
        <f t="shared" si="199"/>
        <v>3419.31</v>
      </c>
      <c r="N1162" s="19">
        <v>8</v>
      </c>
    </row>
    <row r="1163" customHeight="1" spans="1:14">
      <c r="A1163" s="19">
        <f t="shared" si="197"/>
        <v>1161</v>
      </c>
      <c r="B1163" s="19" t="s">
        <v>4714</v>
      </c>
      <c r="C1163" s="19" t="s">
        <v>4715</v>
      </c>
      <c r="D1163" s="20" t="s">
        <v>1021</v>
      </c>
      <c r="E1163" s="19" t="s">
        <v>4716</v>
      </c>
      <c r="F1163" s="19">
        <v>4999</v>
      </c>
      <c r="G1163" s="19">
        <v>4999</v>
      </c>
      <c r="H1163" s="19">
        <f t="shared" si="198"/>
        <v>2399.52</v>
      </c>
      <c r="I1163" s="19">
        <v>1019.79</v>
      </c>
      <c r="J1163" s="19">
        <v>0</v>
      </c>
      <c r="K1163" s="19" t="s">
        <v>1744</v>
      </c>
      <c r="L1163" s="19">
        <v>3419.31</v>
      </c>
      <c r="M1163" s="19">
        <f t="shared" si="199"/>
        <v>3419.31</v>
      </c>
      <c r="N1163" s="19">
        <v>8</v>
      </c>
    </row>
    <row r="1164" customHeight="1" spans="1:14">
      <c r="A1164" s="19">
        <f t="shared" si="197"/>
        <v>1162</v>
      </c>
      <c r="B1164" s="19" t="s">
        <v>4717</v>
      </c>
      <c r="C1164" s="19" t="s">
        <v>2706</v>
      </c>
      <c r="D1164" s="20" t="s">
        <v>1021</v>
      </c>
      <c r="E1164" s="19" t="s">
        <v>4718</v>
      </c>
      <c r="F1164" s="19">
        <v>4999</v>
      </c>
      <c r="G1164" s="19">
        <v>4999</v>
      </c>
      <c r="H1164" s="19">
        <f t="shared" si="198"/>
        <v>2399.52</v>
      </c>
      <c r="I1164" s="19">
        <v>1019.79</v>
      </c>
      <c r="J1164" s="19">
        <v>0</v>
      </c>
      <c r="K1164" s="19" t="s">
        <v>1744</v>
      </c>
      <c r="L1164" s="19">
        <v>3419.31</v>
      </c>
      <c r="M1164" s="19">
        <f t="shared" si="199"/>
        <v>3419.31</v>
      </c>
      <c r="N1164" s="19">
        <v>8</v>
      </c>
    </row>
    <row r="1165" customHeight="1" spans="1:14">
      <c r="A1165" s="19">
        <f t="shared" ref="A1165:A1174" si="200">ROW()-2</f>
        <v>1163</v>
      </c>
      <c r="B1165" s="19" t="s">
        <v>4719</v>
      </c>
      <c r="C1165" s="19" t="s">
        <v>2611</v>
      </c>
      <c r="D1165" s="20" t="s">
        <v>1021</v>
      </c>
      <c r="E1165" s="19" t="s">
        <v>2072</v>
      </c>
      <c r="F1165" s="19">
        <v>4999</v>
      </c>
      <c r="G1165" s="19">
        <v>4999</v>
      </c>
      <c r="H1165" s="19">
        <f t="shared" si="198"/>
        <v>2399.52</v>
      </c>
      <c r="I1165" s="19">
        <v>1019.79</v>
      </c>
      <c r="J1165" s="19">
        <v>0</v>
      </c>
      <c r="K1165" s="19" t="s">
        <v>1744</v>
      </c>
      <c r="L1165" s="19">
        <v>3419.31</v>
      </c>
      <c r="M1165" s="19">
        <f t="shared" si="199"/>
        <v>3419.31</v>
      </c>
      <c r="N1165" s="19">
        <v>5</v>
      </c>
    </row>
    <row r="1166" customHeight="1" spans="1:14">
      <c r="A1166" s="19">
        <f t="shared" si="200"/>
        <v>1164</v>
      </c>
      <c r="B1166" s="19" t="s">
        <v>4720</v>
      </c>
      <c r="C1166" s="19" t="s">
        <v>4721</v>
      </c>
      <c r="D1166" s="20" t="s">
        <v>1021</v>
      </c>
      <c r="E1166" s="19" t="s">
        <v>4722</v>
      </c>
      <c r="F1166" s="19">
        <v>4999</v>
      </c>
      <c r="G1166" s="19">
        <v>4999</v>
      </c>
      <c r="H1166" s="19">
        <f t="shared" si="198"/>
        <v>2399.52</v>
      </c>
      <c r="I1166" s="19">
        <v>1019.79</v>
      </c>
      <c r="J1166" s="19">
        <v>0</v>
      </c>
      <c r="K1166" s="19" t="s">
        <v>1744</v>
      </c>
      <c r="L1166" s="19">
        <v>3419.31</v>
      </c>
      <c r="M1166" s="19">
        <f t="shared" si="199"/>
        <v>3419.31</v>
      </c>
      <c r="N1166" s="19">
        <v>3</v>
      </c>
    </row>
    <row r="1167" customHeight="1" spans="1:14">
      <c r="A1167" s="19">
        <f t="shared" si="200"/>
        <v>1165</v>
      </c>
      <c r="B1167" s="19" t="s">
        <v>4723</v>
      </c>
      <c r="C1167" s="19" t="s">
        <v>3210</v>
      </c>
      <c r="D1167" s="20" t="s">
        <v>1021</v>
      </c>
      <c r="E1167" s="19" t="s">
        <v>1948</v>
      </c>
      <c r="F1167" s="19">
        <v>4999</v>
      </c>
      <c r="G1167" s="19">
        <v>4999</v>
      </c>
      <c r="H1167" s="19">
        <f t="shared" si="198"/>
        <v>2399.52</v>
      </c>
      <c r="I1167" s="19">
        <v>1019.79</v>
      </c>
      <c r="J1167" s="19">
        <v>0</v>
      </c>
      <c r="K1167" s="19" t="s">
        <v>1744</v>
      </c>
      <c r="L1167" s="19">
        <v>3419.31</v>
      </c>
      <c r="M1167" s="19">
        <f t="shared" si="199"/>
        <v>3419.31</v>
      </c>
      <c r="N1167" s="19">
        <v>3</v>
      </c>
    </row>
    <row r="1168" customHeight="1" spans="1:14">
      <c r="A1168" s="19">
        <f t="shared" si="200"/>
        <v>1166</v>
      </c>
      <c r="B1168" s="19" t="s">
        <v>4724</v>
      </c>
      <c r="C1168" s="19" t="s">
        <v>4725</v>
      </c>
      <c r="D1168" s="20" t="s">
        <v>1021</v>
      </c>
      <c r="E1168" s="19" t="s">
        <v>4380</v>
      </c>
      <c r="F1168" s="19">
        <v>4999</v>
      </c>
      <c r="G1168" s="19">
        <v>4999</v>
      </c>
      <c r="H1168" s="19">
        <f t="shared" si="198"/>
        <v>2399.52</v>
      </c>
      <c r="I1168" s="19">
        <v>1019.79</v>
      </c>
      <c r="J1168" s="19">
        <v>0</v>
      </c>
      <c r="K1168" s="19" t="s">
        <v>1744</v>
      </c>
      <c r="L1168" s="19">
        <v>3419.31</v>
      </c>
      <c r="M1168" s="19">
        <f t="shared" si="199"/>
        <v>3419.31</v>
      </c>
      <c r="N1168" s="19">
        <v>3</v>
      </c>
    </row>
    <row r="1169" customHeight="1" spans="1:14">
      <c r="A1169" s="19">
        <f t="shared" si="200"/>
        <v>1167</v>
      </c>
      <c r="B1169" s="19" t="s">
        <v>4726</v>
      </c>
      <c r="C1169" s="19" t="s">
        <v>3568</v>
      </c>
      <c r="D1169" s="20" t="s">
        <v>1021</v>
      </c>
      <c r="E1169" s="19" t="s">
        <v>1819</v>
      </c>
      <c r="F1169" s="19">
        <v>4999</v>
      </c>
      <c r="G1169" s="19">
        <v>4999</v>
      </c>
      <c r="H1169" s="19">
        <f t="shared" si="198"/>
        <v>2399.52</v>
      </c>
      <c r="I1169" s="19">
        <v>1019.79</v>
      </c>
      <c r="J1169" s="19">
        <v>0</v>
      </c>
      <c r="K1169" s="19" t="s">
        <v>1744</v>
      </c>
      <c r="L1169" s="19">
        <v>3419.31</v>
      </c>
      <c r="M1169" s="19">
        <f t="shared" si="199"/>
        <v>3419.31</v>
      </c>
      <c r="N1169" s="19">
        <v>3</v>
      </c>
    </row>
    <row r="1170" customHeight="1" spans="1:14">
      <c r="A1170" s="19">
        <f t="shared" si="200"/>
        <v>1168</v>
      </c>
      <c r="B1170" s="19" t="s">
        <v>4727</v>
      </c>
      <c r="C1170" s="19" t="s">
        <v>4728</v>
      </c>
      <c r="D1170" s="20" t="s">
        <v>1021</v>
      </c>
      <c r="E1170" s="19" t="s">
        <v>4227</v>
      </c>
      <c r="F1170" s="19">
        <v>4999</v>
      </c>
      <c r="G1170" s="19">
        <v>4999</v>
      </c>
      <c r="H1170" s="19">
        <f t="shared" si="198"/>
        <v>2399.52</v>
      </c>
      <c r="I1170" s="19">
        <v>1019.79</v>
      </c>
      <c r="J1170" s="19">
        <v>0</v>
      </c>
      <c r="K1170" s="19" t="s">
        <v>1744</v>
      </c>
      <c r="L1170" s="19">
        <v>3419.31</v>
      </c>
      <c r="M1170" s="19">
        <f t="shared" si="199"/>
        <v>3419.31</v>
      </c>
      <c r="N1170" s="19">
        <v>2</v>
      </c>
    </row>
    <row r="1171" customHeight="1" spans="1:14">
      <c r="A1171" s="19">
        <f t="shared" si="200"/>
        <v>1169</v>
      </c>
      <c r="B1171" s="19" t="s">
        <v>4729</v>
      </c>
      <c r="C1171" s="19" t="s">
        <v>4730</v>
      </c>
      <c r="D1171" s="20" t="s">
        <v>1021</v>
      </c>
      <c r="E1171" s="19" t="s">
        <v>2234</v>
      </c>
      <c r="F1171" s="19">
        <v>4999</v>
      </c>
      <c r="G1171" s="19">
        <v>4999</v>
      </c>
      <c r="H1171" s="19">
        <f t="shared" si="198"/>
        <v>2399.52</v>
      </c>
      <c r="I1171" s="19">
        <v>1019.79</v>
      </c>
      <c r="J1171" s="19">
        <v>0</v>
      </c>
      <c r="K1171" s="19" t="s">
        <v>1744</v>
      </c>
      <c r="L1171" s="19">
        <v>3419.31</v>
      </c>
      <c r="M1171" s="19">
        <f t="shared" si="199"/>
        <v>3419.31</v>
      </c>
      <c r="N1171" s="19">
        <v>1</v>
      </c>
    </row>
    <row r="1172" customHeight="1" spans="1:14">
      <c r="A1172" s="19">
        <f t="shared" si="200"/>
        <v>1170</v>
      </c>
      <c r="B1172" s="19" t="s">
        <v>4731</v>
      </c>
      <c r="C1172" s="19" t="s">
        <v>4732</v>
      </c>
      <c r="D1172" s="20" t="s">
        <v>1025</v>
      </c>
      <c r="E1172" s="19" t="s">
        <v>4733</v>
      </c>
      <c r="F1172" s="19">
        <v>4999</v>
      </c>
      <c r="G1172" s="19">
        <v>4999</v>
      </c>
      <c r="H1172" s="19">
        <v>2399.52</v>
      </c>
      <c r="I1172" s="19">
        <v>1019.79</v>
      </c>
      <c r="J1172" s="19">
        <v>0</v>
      </c>
      <c r="K1172" s="19" t="s">
        <v>1744</v>
      </c>
      <c r="L1172" s="19">
        <v>3419.31</v>
      </c>
      <c r="M1172" s="19">
        <f t="shared" si="199"/>
        <v>3419.31</v>
      </c>
      <c r="N1172" s="19">
        <v>10</v>
      </c>
    </row>
    <row r="1173" customHeight="1" spans="1:14">
      <c r="A1173" s="19">
        <f t="shared" si="200"/>
        <v>1171</v>
      </c>
      <c r="B1173" s="19" t="s">
        <v>4734</v>
      </c>
      <c r="C1173" s="19" t="s">
        <v>4735</v>
      </c>
      <c r="D1173" s="20" t="s">
        <v>1029</v>
      </c>
      <c r="E1173" s="19" t="s">
        <v>4736</v>
      </c>
      <c r="F1173" s="19">
        <v>5000</v>
      </c>
      <c r="G1173" s="19">
        <v>5000</v>
      </c>
      <c r="H1173" s="19">
        <f t="shared" ref="H1173:H1178" si="201">F1173*0.16*(MID(K1173,12,2)-MID(K1173,5,2)+1)</f>
        <v>2400</v>
      </c>
      <c r="I1173" s="19">
        <f>G1173*0.068*(MID(K1173,12,2)-MID(K1173,5,2)+1)</f>
        <v>1020</v>
      </c>
      <c r="J1173" s="19">
        <v>0</v>
      </c>
      <c r="K1173" s="19" t="s">
        <v>1744</v>
      </c>
      <c r="L1173" s="19">
        <v>3420</v>
      </c>
      <c r="M1173" s="19">
        <f t="shared" si="199"/>
        <v>3420</v>
      </c>
      <c r="N1173" s="19">
        <v>11</v>
      </c>
    </row>
    <row r="1174" customHeight="1" spans="1:14">
      <c r="A1174" s="19">
        <f t="shared" si="200"/>
        <v>1172</v>
      </c>
      <c r="B1174" s="19" t="s">
        <v>4737</v>
      </c>
      <c r="C1174" s="19" t="s">
        <v>4738</v>
      </c>
      <c r="D1174" s="20" t="s">
        <v>1029</v>
      </c>
      <c r="E1174" s="19" t="s">
        <v>4739</v>
      </c>
      <c r="F1174" s="19">
        <v>5000</v>
      </c>
      <c r="G1174" s="19">
        <v>5000</v>
      </c>
      <c r="H1174" s="19">
        <f t="shared" si="201"/>
        <v>2400</v>
      </c>
      <c r="I1174" s="19">
        <f>G1174*0.068*(MID(K1174,12,2)-MID(K1174,5,2)+1)</f>
        <v>1020</v>
      </c>
      <c r="J1174" s="19">
        <v>0</v>
      </c>
      <c r="K1174" s="19" t="s">
        <v>1744</v>
      </c>
      <c r="L1174" s="19">
        <v>3420</v>
      </c>
      <c r="M1174" s="19">
        <f t="shared" si="199"/>
        <v>3420</v>
      </c>
      <c r="N1174" s="19">
        <v>2</v>
      </c>
    </row>
    <row r="1175" customHeight="1" spans="1:14">
      <c r="A1175" s="19">
        <f t="shared" ref="A1175:A1184" si="202">ROW()-2</f>
        <v>1173</v>
      </c>
      <c r="B1175" s="19" t="s">
        <v>4740</v>
      </c>
      <c r="C1175" s="19" t="s">
        <v>4741</v>
      </c>
      <c r="D1175" s="20" t="s">
        <v>1029</v>
      </c>
      <c r="E1175" s="19" t="s">
        <v>4742</v>
      </c>
      <c r="F1175" s="19">
        <v>5000</v>
      </c>
      <c r="G1175" s="19">
        <v>5000</v>
      </c>
      <c r="H1175" s="19">
        <v>2400</v>
      </c>
      <c r="I1175" s="19">
        <v>1020</v>
      </c>
      <c r="J1175" s="19">
        <v>0</v>
      </c>
      <c r="K1175" s="19" t="s">
        <v>1744</v>
      </c>
      <c r="L1175" s="19">
        <v>3420</v>
      </c>
      <c r="M1175" s="19">
        <f t="shared" si="199"/>
        <v>3420</v>
      </c>
      <c r="N1175" s="19">
        <v>14</v>
      </c>
    </row>
    <row r="1176" customHeight="1" spans="1:14">
      <c r="A1176" s="19">
        <f t="shared" si="202"/>
        <v>1174</v>
      </c>
      <c r="B1176" s="19" t="s">
        <v>4743</v>
      </c>
      <c r="C1176" s="19" t="s">
        <v>4744</v>
      </c>
      <c r="D1176" s="20" t="s">
        <v>1029</v>
      </c>
      <c r="E1176" s="19" t="s">
        <v>2667</v>
      </c>
      <c r="F1176" s="19">
        <v>5000</v>
      </c>
      <c r="G1176" s="19">
        <v>5000</v>
      </c>
      <c r="H1176" s="19">
        <v>2400</v>
      </c>
      <c r="I1176" s="19">
        <v>1020</v>
      </c>
      <c r="J1176" s="19">
        <v>0</v>
      </c>
      <c r="K1176" s="19" t="s">
        <v>1744</v>
      </c>
      <c r="L1176" s="19">
        <v>3420</v>
      </c>
      <c r="M1176" s="19">
        <f t="shared" si="199"/>
        <v>3420</v>
      </c>
      <c r="N1176" s="19">
        <v>2</v>
      </c>
    </row>
    <row r="1177" customHeight="1" spans="1:14">
      <c r="A1177" s="19">
        <f t="shared" si="202"/>
        <v>1175</v>
      </c>
      <c r="B1177" s="19" t="s">
        <v>4745</v>
      </c>
      <c r="C1177" s="19" t="s">
        <v>4746</v>
      </c>
      <c r="D1177" s="20" t="s">
        <v>1033</v>
      </c>
      <c r="E1177" s="19" t="s">
        <v>1766</v>
      </c>
      <c r="F1177" s="19">
        <v>4999</v>
      </c>
      <c r="G1177" s="19">
        <v>4999</v>
      </c>
      <c r="H1177" s="19">
        <f t="shared" si="201"/>
        <v>2399.52</v>
      </c>
      <c r="I1177" s="19">
        <v>1019.79</v>
      </c>
      <c r="J1177" s="19">
        <v>0</v>
      </c>
      <c r="K1177" s="19" t="s">
        <v>1744</v>
      </c>
      <c r="L1177" s="19">
        <v>3419.31</v>
      </c>
      <c r="M1177" s="19">
        <f t="shared" si="199"/>
        <v>3419.31</v>
      </c>
      <c r="N1177" s="19">
        <v>0</v>
      </c>
    </row>
    <row r="1178" customHeight="1" spans="1:14">
      <c r="A1178" s="19">
        <f t="shared" si="202"/>
        <v>1176</v>
      </c>
      <c r="B1178" s="19" t="s">
        <v>4747</v>
      </c>
      <c r="C1178" s="19" t="s">
        <v>2908</v>
      </c>
      <c r="D1178" s="20" t="s">
        <v>1033</v>
      </c>
      <c r="E1178" s="19" t="s">
        <v>4748</v>
      </c>
      <c r="F1178" s="19">
        <v>4999</v>
      </c>
      <c r="G1178" s="19">
        <v>4999</v>
      </c>
      <c r="H1178" s="19">
        <f t="shared" si="201"/>
        <v>1599.68</v>
      </c>
      <c r="I1178" s="19">
        <v>679.86</v>
      </c>
      <c r="J1178" s="19">
        <v>0</v>
      </c>
      <c r="K1178" s="19" t="s">
        <v>2303</v>
      </c>
      <c r="L1178" s="19">
        <v>2279.54</v>
      </c>
      <c r="M1178" s="19">
        <f t="shared" si="199"/>
        <v>2279.54</v>
      </c>
      <c r="N1178" s="19">
        <v>0</v>
      </c>
    </row>
    <row r="1179" customHeight="1" spans="1:14">
      <c r="A1179" s="19">
        <f t="shared" si="202"/>
        <v>1177</v>
      </c>
      <c r="B1179" s="19" t="s">
        <v>4749</v>
      </c>
      <c r="C1179" s="19" t="s">
        <v>2989</v>
      </c>
      <c r="D1179" s="20" t="s">
        <v>1037</v>
      </c>
      <c r="E1179" s="19" t="s">
        <v>2035</v>
      </c>
      <c r="F1179" s="19">
        <v>4999</v>
      </c>
      <c r="G1179" s="19">
        <v>4999</v>
      </c>
      <c r="H1179" s="19">
        <v>2399.52</v>
      </c>
      <c r="I1179" s="19">
        <v>1019.79</v>
      </c>
      <c r="J1179" s="19">
        <v>0</v>
      </c>
      <c r="K1179" s="19" t="s">
        <v>1744</v>
      </c>
      <c r="L1179" s="19">
        <v>3419.31</v>
      </c>
      <c r="M1179" s="19">
        <f t="shared" si="199"/>
        <v>3419.31</v>
      </c>
      <c r="N1179" s="19">
        <v>21</v>
      </c>
    </row>
    <row r="1180" customHeight="1" spans="1:14">
      <c r="A1180" s="19">
        <f t="shared" si="202"/>
        <v>1178</v>
      </c>
      <c r="B1180" s="19" t="s">
        <v>4750</v>
      </c>
      <c r="C1180" s="19" t="s">
        <v>2040</v>
      </c>
      <c r="D1180" s="20" t="s">
        <v>1037</v>
      </c>
      <c r="E1180" s="19" t="s">
        <v>3438</v>
      </c>
      <c r="F1180" s="19">
        <v>4999</v>
      </c>
      <c r="G1180" s="19">
        <v>4999</v>
      </c>
      <c r="H1180" s="19">
        <v>2399.52</v>
      </c>
      <c r="I1180" s="19">
        <v>1019.79</v>
      </c>
      <c r="J1180" s="19">
        <v>0</v>
      </c>
      <c r="K1180" s="19" t="s">
        <v>1744</v>
      </c>
      <c r="L1180" s="19">
        <v>3419.31</v>
      </c>
      <c r="M1180" s="19">
        <f t="shared" si="199"/>
        <v>3419.31</v>
      </c>
      <c r="N1180" s="19">
        <v>21</v>
      </c>
    </row>
    <row r="1181" customHeight="1" spans="1:14">
      <c r="A1181" s="19">
        <f t="shared" si="202"/>
        <v>1179</v>
      </c>
      <c r="B1181" s="19" t="s">
        <v>4751</v>
      </c>
      <c r="C1181" s="19" t="s">
        <v>4752</v>
      </c>
      <c r="D1181" s="20" t="s">
        <v>1037</v>
      </c>
      <c r="E1181" s="19" t="s">
        <v>3521</v>
      </c>
      <c r="F1181" s="19">
        <v>4999</v>
      </c>
      <c r="G1181" s="19">
        <v>4999</v>
      </c>
      <c r="H1181" s="19">
        <v>2399.52</v>
      </c>
      <c r="I1181" s="19">
        <v>1019.79</v>
      </c>
      <c r="J1181" s="19">
        <v>0</v>
      </c>
      <c r="K1181" s="19" t="s">
        <v>1744</v>
      </c>
      <c r="L1181" s="19">
        <v>3419.31</v>
      </c>
      <c r="M1181" s="19">
        <f t="shared" si="199"/>
        <v>3419.31</v>
      </c>
      <c r="N1181" s="19">
        <v>24</v>
      </c>
    </row>
    <row r="1182" customHeight="1" spans="1:14">
      <c r="A1182" s="19">
        <f t="shared" si="202"/>
        <v>1180</v>
      </c>
      <c r="B1182" s="19" t="s">
        <v>4753</v>
      </c>
      <c r="C1182" s="19" t="s">
        <v>4754</v>
      </c>
      <c r="D1182" s="20" t="s">
        <v>1037</v>
      </c>
      <c r="E1182" s="19" t="s">
        <v>2240</v>
      </c>
      <c r="F1182" s="19">
        <v>4999</v>
      </c>
      <c r="G1182" s="19">
        <v>4999</v>
      </c>
      <c r="H1182" s="19">
        <v>2399.52</v>
      </c>
      <c r="I1182" s="19">
        <v>1019.79</v>
      </c>
      <c r="J1182" s="19">
        <v>0</v>
      </c>
      <c r="K1182" s="19" t="s">
        <v>1744</v>
      </c>
      <c r="L1182" s="19">
        <v>3419.31</v>
      </c>
      <c r="M1182" s="19">
        <f t="shared" si="199"/>
        <v>3419.31</v>
      </c>
      <c r="N1182" s="19">
        <v>30</v>
      </c>
    </row>
    <row r="1183" customHeight="1" spans="1:14">
      <c r="A1183" s="19">
        <f t="shared" si="202"/>
        <v>1181</v>
      </c>
      <c r="B1183" s="19" t="s">
        <v>4755</v>
      </c>
      <c r="C1183" s="19" t="s">
        <v>4756</v>
      </c>
      <c r="D1183" s="20" t="s">
        <v>1037</v>
      </c>
      <c r="E1183" s="19" t="s">
        <v>4757</v>
      </c>
      <c r="F1183" s="19">
        <v>4999</v>
      </c>
      <c r="G1183" s="19">
        <v>4999</v>
      </c>
      <c r="H1183" s="19">
        <v>2399.52</v>
      </c>
      <c r="I1183" s="19">
        <v>1019.79</v>
      </c>
      <c r="J1183" s="19" t="s">
        <v>4758</v>
      </c>
      <c r="K1183" s="19" t="s">
        <v>1744</v>
      </c>
      <c r="L1183" s="19">
        <v>3419.31</v>
      </c>
      <c r="M1183" s="19">
        <f t="shared" si="199"/>
        <v>3419.31</v>
      </c>
      <c r="N1183" s="19">
        <v>30</v>
      </c>
    </row>
    <row r="1184" customHeight="1" spans="1:14">
      <c r="A1184" s="19">
        <f t="shared" si="202"/>
        <v>1182</v>
      </c>
      <c r="B1184" s="19" t="s">
        <v>4759</v>
      </c>
      <c r="C1184" s="19" t="s">
        <v>3393</v>
      </c>
      <c r="D1184" s="20" t="s">
        <v>1037</v>
      </c>
      <c r="E1184" s="19" t="s">
        <v>1930</v>
      </c>
      <c r="F1184" s="19">
        <v>4999</v>
      </c>
      <c r="G1184" s="19">
        <v>4999</v>
      </c>
      <c r="H1184" s="19">
        <v>1599.68</v>
      </c>
      <c r="I1184" s="19">
        <v>679.86</v>
      </c>
      <c r="J1184" s="19">
        <v>0</v>
      </c>
      <c r="K1184" s="19" t="s">
        <v>2193</v>
      </c>
      <c r="L1184" s="19">
        <v>2279.54</v>
      </c>
      <c r="M1184" s="19">
        <f t="shared" si="199"/>
        <v>2279.54</v>
      </c>
      <c r="N1184" s="19">
        <v>34</v>
      </c>
    </row>
    <row r="1185" customHeight="1" spans="1:14">
      <c r="A1185" s="19">
        <f t="shared" ref="A1185:A1194" si="203">ROW()-2</f>
        <v>1183</v>
      </c>
      <c r="B1185" s="19" t="s">
        <v>4760</v>
      </c>
      <c r="C1185" s="19" t="s">
        <v>4761</v>
      </c>
      <c r="D1185" s="20" t="s">
        <v>1041</v>
      </c>
      <c r="E1185" s="19" t="s">
        <v>2032</v>
      </c>
      <c r="F1185" s="19">
        <v>4999</v>
      </c>
      <c r="G1185" s="19">
        <v>4999</v>
      </c>
      <c r="H1185" s="19">
        <f>F1185*0.16*(MID(K1185,12,2)-MID(K1185,5,2)+1)</f>
        <v>2399.52</v>
      </c>
      <c r="I1185" s="19">
        <v>1019.79</v>
      </c>
      <c r="J1185" s="19">
        <v>0</v>
      </c>
      <c r="K1185" s="19" t="s">
        <v>1744</v>
      </c>
      <c r="L1185" s="19">
        <v>3419.31</v>
      </c>
      <c r="M1185" s="19">
        <f t="shared" si="199"/>
        <v>3419.31</v>
      </c>
      <c r="N1185" s="19">
        <v>0</v>
      </c>
    </row>
    <row r="1186" customHeight="1" spans="1:14">
      <c r="A1186" s="19">
        <f t="shared" si="203"/>
        <v>1184</v>
      </c>
      <c r="B1186" s="19" t="s">
        <v>4762</v>
      </c>
      <c r="C1186" s="19" t="s">
        <v>4763</v>
      </c>
      <c r="D1186" s="20" t="s">
        <v>1045</v>
      </c>
      <c r="E1186" s="19" t="s">
        <v>2491</v>
      </c>
      <c r="F1186" s="19">
        <v>4999</v>
      </c>
      <c r="G1186" s="19">
        <v>4999</v>
      </c>
      <c r="H1186" s="19">
        <f t="shared" ref="H1186:H1205" si="204">F1186*0.16*(MID(K1186,12,2)-MID(K1186,5,2)+1)</f>
        <v>2399.52</v>
      </c>
      <c r="I1186" s="19">
        <v>1019.79</v>
      </c>
      <c r="J1186" s="19">
        <v>0</v>
      </c>
      <c r="K1186" s="19" t="s">
        <v>1744</v>
      </c>
      <c r="L1186" s="19">
        <v>3419.31</v>
      </c>
      <c r="M1186" s="19">
        <f t="shared" si="199"/>
        <v>3419.31</v>
      </c>
      <c r="N1186" s="19">
        <v>5</v>
      </c>
    </row>
    <row r="1187" customHeight="1" spans="1:14">
      <c r="A1187" s="19">
        <f t="shared" si="203"/>
        <v>1185</v>
      </c>
      <c r="B1187" s="19" t="s">
        <v>4764</v>
      </c>
      <c r="C1187" s="19" t="s">
        <v>2703</v>
      </c>
      <c r="D1187" s="20" t="s">
        <v>1045</v>
      </c>
      <c r="E1187" s="19" t="s">
        <v>1911</v>
      </c>
      <c r="F1187" s="19">
        <v>4999</v>
      </c>
      <c r="G1187" s="19">
        <v>4999</v>
      </c>
      <c r="H1187" s="19">
        <f t="shared" si="204"/>
        <v>2399.52</v>
      </c>
      <c r="I1187" s="19">
        <v>1019.79</v>
      </c>
      <c r="J1187" s="19">
        <v>0</v>
      </c>
      <c r="K1187" s="19" t="s">
        <v>1744</v>
      </c>
      <c r="L1187" s="19">
        <v>3419.31</v>
      </c>
      <c r="M1187" s="19">
        <f t="shared" si="199"/>
        <v>3419.31</v>
      </c>
      <c r="N1187" s="19">
        <v>5</v>
      </c>
    </row>
    <row r="1188" customHeight="1" spans="1:14">
      <c r="A1188" s="19">
        <f t="shared" si="203"/>
        <v>1186</v>
      </c>
      <c r="B1188" s="19" t="s">
        <v>4765</v>
      </c>
      <c r="C1188" s="19" t="s">
        <v>3081</v>
      </c>
      <c r="D1188" s="20" t="s">
        <v>1045</v>
      </c>
      <c r="E1188" s="19" t="s">
        <v>2112</v>
      </c>
      <c r="F1188" s="19">
        <v>4999</v>
      </c>
      <c r="G1188" s="19">
        <v>4999</v>
      </c>
      <c r="H1188" s="19">
        <f t="shared" si="204"/>
        <v>2399.52</v>
      </c>
      <c r="I1188" s="19">
        <v>1019.79</v>
      </c>
      <c r="J1188" s="19">
        <v>0</v>
      </c>
      <c r="K1188" s="19" t="s">
        <v>1744</v>
      </c>
      <c r="L1188" s="19">
        <v>3419.31</v>
      </c>
      <c r="M1188" s="19">
        <f t="shared" si="199"/>
        <v>3419.31</v>
      </c>
      <c r="N1188" s="19">
        <v>17</v>
      </c>
    </row>
    <row r="1189" customHeight="1" spans="1:14">
      <c r="A1189" s="19">
        <f t="shared" si="203"/>
        <v>1187</v>
      </c>
      <c r="B1189" s="19" t="s">
        <v>4766</v>
      </c>
      <c r="C1189" s="19" t="s">
        <v>4767</v>
      </c>
      <c r="D1189" s="20" t="s">
        <v>1045</v>
      </c>
      <c r="E1189" s="19" t="s">
        <v>3856</v>
      </c>
      <c r="F1189" s="19">
        <v>5000</v>
      </c>
      <c r="G1189" s="19">
        <v>5000</v>
      </c>
      <c r="H1189" s="19">
        <f t="shared" si="204"/>
        <v>2400</v>
      </c>
      <c r="I1189" s="19">
        <f>G1189*0.068*(MID(K1189,12,2)-MID(K1189,5,2)+1)</f>
        <v>1020</v>
      </c>
      <c r="J1189" s="19">
        <v>0</v>
      </c>
      <c r="K1189" s="19" t="s">
        <v>1744</v>
      </c>
      <c r="L1189" s="19">
        <v>3420</v>
      </c>
      <c r="M1189" s="19">
        <f t="shared" si="199"/>
        <v>3420</v>
      </c>
      <c r="N1189" s="19">
        <v>5</v>
      </c>
    </row>
    <row r="1190" customHeight="1" spans="1:14">
      <c r="A1190" s="19">
        <f t="shared" si="203"/>
        <v>1188</v>
      </c>
      <c r="B1190" s="19" t="s">
        <v>4768</v>
      </c>
      <c r="C1190" s="19" t="s">
        <v>4769</v>
      </c>
      <c r="D1190" s="20" t="s">
        <v>1045</v>
      </c>
      <c r="E1190" s="19" t="s">
        <v>4770</v>
      </c>
      <c r="F1190" s="19">
        <v>4999</v>
      </c>
      <c r="G1190" s="19">
        <v>4999</v>
      </c>
      <c r="H1190" s="19">
        <f t="shared" si="204"/>
        <v>2399.52</v>
      </c>
      <c r="I1190" s="19">
        <v>1019.79</v>
      </c>
      <c r="J1190" s="19">
        <v>0</v>
      </c>
      <c r="K1190" s="19" t="s">
        <v>1744</v>
      </c>
      <c r="L1190" s="19">
        <v>3419.31</v>
      </c>
      <c r="M1190" s="19">
        <f t="shared" si="199"/>
        <v>3419.31</v>
      </c>
      <c r="N1190" s="19">
        <v>5</v>
      </c>
    </row>
    <row r="1191" customHeight="1" spans="1:14">
      <c r="A1191" s="19">
        <f t="shared" si="203"/>
        <v>1189</v>
      </c>
      <c r="B1191" s="19" t="s">
        <v>4771</v>
      </c>
      <c r="C1191" s="19" t="s">
        <v>4772</v>
      </c>
      <c r="D1191" s="20" t="s">
        <v>1045</v>
      </c>
      <c r="E1191" s="19" t="s">
        <v>3181</v>
      </c>
      <c r="F1191" s="19">
        <v>4999</v>
      </c>
      <c r="G1191" s="19">
        <v>4999</v>
      </c>
      <c r="H1191" s="19">
        <f t="shared" si="204"/>
        <v>2399.52</v>
      </c>
      <c r="I1191" s="19">
        <v>1019.79</v>
      </c>
      <c r="J1191" s="19">
        <v>0</v>
      </c>
      <c r="K1191" s="19" t="s">
        <v>1744</v>
      </c>
      <c r="L1191" s="19">
        <v>3419.31</v>
      </c>
      <c r="M1191" s="19">
        <f t="shared" si="199"/>
        <v>3419.31</v>
      </c>
      <c r="N1191" s="19">
        <v>5</v>
      </c>
    </row>
    <row r="1192" customHeight="1" spans="1:14">
      <c r="A1192" s="19">
        <f t="shared" si="203"/>
        <v>1190</v>
      </c>
      <c r="B1192" s="19" t="s">
        <v>4773</v>
      </c>
      <c r="C1192" s="19" t="s">
        <v>4774</v>
      </c>
      <c r="D1192" s="20" t="s">
        <v>1045</v>
      </c>
      <c r="E1192" s="19" t="s">
        <v>4775</v>
      </c>
      <c r="F1192" s="19">
        <v>4999</v>
      </c>
      <c r="G1192" s="19">
        <v>4999</v>
      </c>
      <c r="H1192" s="19">
        <f t="shared" si="204"/>
        <v>2399.52</v>
      </c>
      <c r="I1192" s="19">
        <v>1019.79</v>
      </c>
      <c r="J1192" s="19">
        <v>0</v>
      </c>
      <c r="K1192" s="19" t="s">
        <v>1744</v>
      </c>
      <c r="L1192" s="19">
        <v>3419.31</v>
      </c>
      <c r="M1192" s="19">
        <f t="shared" si="199"/>
        <v>3419.31</v>
      </c>
      <c r="N1192" s="19">
        <v>5</v>
      </c>
    </row>
    <row r="1193" customHeight="1" spans="1:14">
      <c r="A1193" s="19">
        <f t="shared" si="203"/>
        <v>1191</v>
      </c>
      <c r="B1193" s="19" t="s">
        <v>4776</v>
      </c>
      <c r="C1193" s="19" t="s">
        <v>4777</v>
      </c>
      <c r="D1193" s="20" t="s">
        <v>1045</v>
      </c>
      <c r="E1193" s="19" t="s">
        <v>2481</v>
      </c>
      <c r="F1193" s="19">
        <v>4999</v>
      </c>
      <c r="G1193" s="19">
        <v>4999</v>
      </c>
      <c r="H1193" s="19">
        <f t="shared" si="204"/>
        <v>2399.52</v>
      </c>
      <c r="I1193" s="19">
        <v>1019.79</v>
      </c>
      <c r="J1193" s="19">
        <v>0</v>
      </c>
      <c r="K1193" s="19" t="s">
        <v>1744</v>
      </c>
      <c r="L1193" s="19">
        <v>3419.31</v>
      </c>
      <c r="M1193" s="19">
        <f t="shared" si="199"/>
        <v>3419.31</v>
      </c>
      <c r="N1193" s="19">
        <v>5</v>
      </c>
    </row>
    <row r="1194" customHeight="1" spans="1:14">
      <c r="A1194" s="19">
        <f t="shared" si="203"/>
        <v>1192</v>
      </c>
      <c r="B1194" s="19" t="s">
        <v>4778</v>
      </c>
      <c r="C1194" s="19" t="s">
        <v>4779</v>
      </c>
      <c r="D1194" s="20" t="s">
        <v>1045</v>
      </c>
      <c r="E1194" s="19" t="s">
        <v>4780</v>
      </c>
      <c r="F1194" s="19">
        <v>5000</v>
      </c>
      <c r="G1194" s="19">
        <v>5000</v>
      </c>
      <c r="H1194" s="19">
        <f t="shared" si="204"/>
        <v>2400</v>
      </c>
      <c r="I1194" s="19">
        <f>G1194*0.068*(MID(K1194,12,2)-MID(K1194,5,2)+1)</f>
        <v>1020</v>
      </c>
      <c r="J1194" s="19">
        <v>0</v>
      </c>
      <c r="K1194" s="19" t="s">
        <v>1744</v>
      </c>
      <c r="L1194" s="19">
        <v>3420</v>
      </c>
      <c r="M1194" s="19">
        <f t="shared" si="199"/>
        <v>3420</v>
      </c>
      <c r="N1194" s="19">
        <v>5</v>
      </c>
    </row>
    <row r="1195" customHeight="1" spans="1:14">
      <c r="A1195" s="19">
        <f t="shared" ref="A1195:A1204" si="205">ROW()-2</f>
        <v>1193</v>
      </c>
      <c r="B1195" s="19" t="s">
        <v>4781</v>
      </c>
      <c r="C1195" s="19" t="s">
        <v>4624</v>
      </c>
      <c r="D1195" s="20" t="s">
        <v>1045</v>
      </c>
      <c r="E1195" s="19" t="s">
        <v>4782</v>
      </c>
      <c r="F1195" s="19">
        <v>5000</v>
      </c>
      <c r="G1195" s="19">
        <v>5000</v>
      </c>
      <c r="H1195" s="19">
        <f t="shared" si="204"/>
        <v>2400</v>
      </c>
      <c r="I1195" s="19">
        <f>G1195*0.068*(MID(K1195,12,2)-MID(K1195,5,2)+1)</f>
        <v>1020</v>
      </c>
      <c r="J1195" s="19">
        <v>0</v>
      </c>
      <c r="K1195" s="19" t="s">
        <v>1744</v>
      </c>
      <c r="L1195" s="19">
        <v>3420</v>
      </c>
      <c r="M1195" s="19">
        <f t="shared" si="199"/>
        <v>3420</v>
      </c>
      <c r="N1195" s="19">
        <v>3</v>
      </c>
    </row>
    <row r="1196" customHeight="1" spans="1:14">
      <c r="A1196" s="19">
        <f t="shared" si="205"/>
        <v>1194</v>
      </c>
      <c r="B1196" s="19" t="s">
        <v>4783</v>
      </c>
      <c r="C1196" s="19" t="s">
        <v>4784</v>
      </c>
      <c r="D1196" s="20" t="s">
        <v>1049</v>
      </c>
      <c r="E1196" s="19" t="s">
        <v>2494</v>
      </c>
      <c r="F1196" s="19">
        <v>4999</v>
      </c>
      <c r="G1196" s="19">
        <v>4999</v>
      </c>
      <c r="H1196" s="19">
        <f t="shared" si="204"/>
        <v>2399.52</v>
      </c>
      <c r="I1196" s="19">
        <v>1019.79</v>
      </c>
      <c r="J1196" s="19">
        <v>0</v>
      </c>
      <c r="K1196" s="19" t="s">
        <v>1744</v>
      </c>
      <c r="L1196" s="19">
        <v>3419.31</v>
      </c>
      <c r="M1196" s="19">
        <f t="shared" si="199"/>
        <v>3419.31</v>
      </c>
      <c r="N1196" s="19">
        <v>5</v>
      </c>
    </row>
    <row r="1197" customHeight="1" spans="1:14">
      <c r="A1197" s="19">
        <f t="shared" si="205"/>
        <v>1195</v>
      </c>
      <c r="B1197" s="19" t="s">
        <v>4785</v>
      </c>
      <c r="C1197" s="19" t="s">
        <v>4786</v>
      </c>
      <c r="D1197" s="20" t="s">
        <v>1049</v>
      </c>
      <c r="E1197" s="19" t="s">
        <v>2120</v>
      </c>
      <c r="F1197" s="19">
        <v>4999</v>
      </c>
      <c r="G1197" s="19">
        <v>4999</v>
      </c>
      <c r="H1197" s="19">
        <f t="shared" si="204"/>
        <v>2399.52</v>
      </c>
      <c r="I1197" s="19">
        <v>1019.79</v>
      </c>
      <c r="J1197" s="19">
        <v>0</v>
      </c>
      <c r="K1197" s="19" t="s">
        <v>1744</v>
      </c>
      <c r="L1197" s="19">
        <v>3419.31</v>
      </c>
      <c r="M1197" s="19">
        <f t="shared" si="199"/>
        <v>3419.31</v>
      </c>
      <c r="N1197" s="19">
        <v>5</v>
      </c>
    </row>
    <row r="1198" customHeight="1" spans="1:14">
      <c r="A1198" s="19">
        <f t="shared" si="205"/>
        <v>1196</v>
      </c>
      <c r="B1198" s="19" t="s">
        <v>4787</v>
      </c>
      <c r="C1198" s="19" t="s">
        <v>1872</v>
      </c>
      <c r="D1198" s="20" t="s">
        <v>1049</v>
      </c>
      <c r="E1198" s="19" t="s">
        <v>4788</v>
      </c>
      <c r="F1198" s="19">
        <v>4999</v>
      </c>
      <c r="G1198" s="19">
        <v>4999</v>
      </c>
      <c r="H1198" s="19">
        <f t="shared" si="204"/>
        <v>2399.52</v>
      </c>
      <c r="I1198" s="19">
        <v>1019.79</v>
      </c>
      <c r="J1198" s="19">
        <v>0</v>
      </c>
      <c r="K1198" s="19" t="s">
        <v>1744</v>
      </c>
      <c r="L1198" s="19">
        <v>3419.31</v>
      </c>
      <c r="M1198" s="19">
        <f t="shared" si="199"/>
        <v>3419.31</v>
      </c>
      <c r="N1198" s="19">
        <v>5</v>
      </c>
    </row>
    <row r="1199" customHeight="1" spans="1:14">
      <c r="A1199" s="19">
        <f t="shared" si="205"/>
        <v>1197</v>
      </c>
      <c r="B1199" s="19" t="s">
        <v>4789</v>
      </c>
      <c r="C1199" s="19" t="s">
        <v>4790</v>
      </c>
      <c r="D1199" s="20" t="s">
        <v>1049</v>
      </c>
      <c r="E1199" s="19" t="s">
        <v>2138</v>
      </c>
      <c r="F1199" s="19">
        <v>4999</v>
      </c>
      <c r="G1199" s="19">
        <v>4999</v>
      </c>
      <c r="H1199" s="19">
        <f t="shared" si="204"/>
        <v>2399.52</v>
      </c>
      <c r="I1199" s="19">
        <v>1019.79</v>
      </c>
      <c r="J1199" s="19">
        <v>0</v>
      </c>
      <c r="K1199" s="19" t="s">
        <v>1744</v>
      </c>
      <c r="L1199" s="19">
        <v>3419.31</v>
      </c>
      <c r="M1199" s="19">
        <f t="shared" si="199"/>
        <v>3419.31</v>
      </c>
      <c r="N1199" s="19">
        <v>5</v>
      </c>
    </row>
    <row r="1200" customHeight="1" spans="1:14">
      <c r="A1200" s="19">
        <f t="shared" si="205"/>
        <v>1198</v>
      </c>
      <c r="B1200" s="19" t="s">
        <v>4791</v>
      </c>
      <c r="C1200" s="19" t="s">
        <v>4792</v>
      </c>
      <c r="D1200" s="20" t="s">
        <v>1049</v>
      </c>
      <c r="E1200" s="19" t="s">
        <v>4793</v>
      </c>
      <c r="F1200" s="19">
        <v>4999</v>
      </c>
      <c r="G1200" s="19">
        <v>4999</v>
      </c>
      <c r="H1200" s="19">
        <f t="shared" si="204"/>
        <v>2399.52</v>
      </c>
      <c r="I1200" s="19">
        <v>1019.79</v>
      </c>
      <c r="J1200" s="19">
        <v>0</v>
      </c>
      <c r="K1200" s="19" t="s">
        <v>1744</v>
      </c>
      <c r="L1200" s="19">
        <v>3419.31</v>
      </c>
      <c r="M1200" s="19">
        <f t="shared" si="199"/>
        <v>3419.31</v>
      </c>
      <c r="N1200" s="19">
        <v>5</v>
      </c>
    </row>
    <row r="1201" customHeight="1" spans="1:14">
      <c r="A1201" s="19">
        <f t="shared" si="205"/>
        <v>1199</v>
      </c>
      <c r="B1201" s="19" t="s">
        <v>4794</v>
      </c>
      <c r="C1201" s="19" t="s">
        <v>3281</v>
      </c>
      <c r="D1201" s="20" t="s">
        <v>1049</v>
      </c>
      <c r="E1201" s="19" t="s">
        <v>2103</v>
      </c>
      <c r="F1201" s="19">
        <v>4999</v>
      </c>
      <c r="G1201" s="19">
        <v>4999</v>
      </c>
      <c r="H1201" s="19">
        <f t="shared" si="204"/>
        <v>2399.52</v>
      </c>
      <c r="I1201" s="19">
        <v>1019.79</v>
      </c>
      <c r="J1201" s="19">
        <v>0</v>
      </c>
      <c r="K1201" s="19" t="s">
        <v>1744</v>
      </c>
      <c r="L1201" s="19">
        <v>3419.31</v>
      </c>
      <c r="M1201" s="19">
        <f t="shared" si="199"/>
        <v>3419.31</v>
      </c>
      <c r="N1201" s="19">
        <v>5</v>
      </c>
    </row>
    <row r="1202" customHeight="1" spans="1:14">
      <c r="A1202" s="19">
        <f t="shared" si="205"/>
        <v>1200</v>
      </c>
      <c r="B1202" s="19" t="s">
        <v>4795</v>
      </c>
      <c r="C1202" s="19" t="s">
        <v>4796</v>
      </c>
      <c r="D1202" s="20" t="s">
        <v>1049</v>
      </c>
      <c r="E1202" s="19" t="s">
        <v>4797</v>
      </c>
      <c r="F1202" s="19">
        <v>5000</v>
      </c>
      <c r="G1202" s="19">
        <v>5000</v>
      </c>
      <c r="H1202" s="19">
        <f t="shared" si="204"/>
        <v>2400</v>
      </c>
      <c r="I1202" s="19">
        <v>1020</v>
      </c>
      <c r="J1202" s="19">
        <v>0</v>
      </c>
      <c r="K1202" s="19" t="s">
        <v>1744</v>
      </c>
      <c r="L1202" s="19">
        <v>3420</v>
      </c>
      <c r="M1202" s="19">
        <f t="shared" si="199"/>
        <v>3420</v>
      </c>
      <c r="N1202" s="19">
        <v>5</v>
      </c>
    </row>
    <row r="1203" customHeight="1" spans="1:14">
      <c r="A1203" s="19">
        <f t="shared" si="205"/>
        <v>1201</v>
      </c>
      <c r="B1203" s="19" t="s">
        <v>4798</v>
      </c>
      <c r="C1203" s="19" t="s">
        <v>4799</v>
      </c>
      <c r="D1203" s="20" t="s">
        <v>1049</v>
      </c>
      <c r="E1203" s="19" t="s">
        <v>4800</v>
      </c>
      <c r="F1203" s="19">
        <v>4999</v>
      </c>
      <c r="G1203" s="19">
        <v>4999</v>
      </c>
      <c r="H1203" s="19">
        <f t="shared" si="204"/>
        <v>2399.52</v>
      </c>
      <c r="I1203" s="19">
        <v>1019.79</v>
      </c>
      <c r="J1203" s="19">
        <v>0</v>
      </c>
      <c r="K1203" s="19" t="s">
        <v>1744</v>
      </c>
      <c r="L1203" s="19">
        <v>3419.31</v>
      </c>
      <c r="M1203" s="19">
        <f t="shared" si="199"/>
        <v>3419.31</v>
      </c>
      <c r="N1203" s="19">
        <v>5</v>
      </c>
    </row>
    <row r="1204" customHeight="1" spans="1:14">
      <c r="A1204" s="19">
        <f t="shared" si="205"/>
        <v>1202</v>
      </c>
      <c r="B1204" s="19" t="s">
        <v>4801</v>
      </c>
      <c r="C1204" s="19" t="s">
        <v>4802</v>
      </c>
      <c r="D1204" s="20" t="s">
        <v>1049</v>
      </c>
      <c r="E1204" s="19" t="s">
        <v>4596</v>
      </c>
      <c r="F1204" s="19">
        <v>4999</v>
      </c>
      <c r="G1204" s="19">
        <v>4999</v>
      </c>
      <c r="H1204" s="19">
        <f t="shared" si="204"/>
        <v>2399.52</v>
      </c>
      <c r="I1204" s="19">
        <v>1019.79</v>
      </c>
      <c r="J1204" s="19">
        <v>0</v>
      </c>
      <c r="K1204" s="19" t="s">
        <v>1744</v>
      </c>
      <c r="L1204" s="19">
        <v>3419.31</v>
      </c>
      <c r="M1204" s="19">
        <f t="shared" si="199"/>
        <v>3419.31</v>
      </c>
      <c r="N1204" s="19">
        <v>5</v>
      </c>
    </row>
    <row r="1205" customHeight="1" spans="1:14">
      <c r="A1205" s="19">
        <f t="shared" ref="A1205:A1214" si="206">ROW()-2</f>
        <v>1203</v>
      </c>
      <c r="B1205" s="19" t="s">
        <v>4803</v>
      </c>
      <c r="C1205" s="19" t="s">
        <v>4804</v>
      </c>
      <c r="D1205" s="20" t="s">
        <v>1049</v>
      </c>
      <c r="E1205" s="19" t="s">
        <v>4805</v>
      </c>
      <c r="F1205" s="19">
        <v>5000</v>
      </c>
      <c r="G1205" s="19">
        <v>5000</v>
      </c>
      <c r="H1205" s="19">
        <f t="shared" si="204"/>
        <v>2400</v>
      </c>
      <c r="I1205" s="19">
        <v>1020</v>
      </c>
      <c r="J1205" s="19">
        <v>0</v>
      </c>
      <c r="K1205" s="19" t="s">
        <v>1744</v>
      </c>
      <c r="L1205" s="19">
        <v>3420</v>
      </c>
      <c r="M1205" s="19">
        <f t="shared" si="199"/>
        <v>3420</v>
      </c>
      <c r="N1205" s="19">
        <v>5</v>
      </c>
    </row>
    <row r="1206" customHeight="1" spans="1:14">
      <c r="A1206" s="19">
        <f t="shared" si="206"/>
        <v>1204</v>
      </c>
      <c r="B1206" s="19" t="s">
        <v>4806</v>
      </c>
      <c r="C1206" s="19" t="s">
        <v>4807</v>
      </c>
      <c r="D1206" s="20" t="s">
        <v>1053</v>
      </c>
      <c r="E1206" s="19" t="s">
        <v>4808</v>
      </c>
      <c r="F1206" s="19">
        <v>4999</v>
      </c>
      <c r="G1206" s="19">
        <v>4999</v>
      </c>
      <c r="H1206" s="19">
        <f t="shared" ref="H1206:H1229" si="207">F1206*0.16*(MID(K1206,12,2)-MID(K1206,5,2)+1)</f>
        <v>2399.52</v>
      </c>
      <c r="I1206" s="19">
        <v>1019.79</v>
      </c>
      <c r="J1206" s="19">
        <v>0</v>
      </c>
      <c r="K1206" s="19" t="s">
        <v>1744</v>
      </c>
      <c r="L1206" s="19">
        <v>3419.31</v>
      </c>
      <c r="M1206" s="19">
        <f t="shared" si="199"/>
        <v>3419.31</v>
      </c>
      <c r="N1206" s="19">
        <v>6</v>
      </c>
    </row>
    <row r="1207" customHeight="1" spans="1:14">
      <c r="A1207" s="19">
        <f t="shared" si="206"/>
        <v>1205</v>
      </c>
      <c r="B1207" s="19" t="s">
        <v>4809</v>
      </c>
      <c r="C1207" s="19" t="s">
        <v>4810</v>
      </c>
      <c r="D1207" s="20" t="s">
        <v>1053</v>
      </c>
      <c r="E1207" s="19" t="s">
        <v>4811</v>
      </c>
      <c r="F1207" s="19">
        <v>4999</v>
      </c>
      <c r="G1207" s="19">
        <v>4999</v>
      </c>
      <c r="H1207" s="19">
        <f t="shared" si="207"/>
        <v>2399.52</v>
      </c>
      <c r="I1207" s="19">
        <v>1019.79</v>
      </c>
      <c r="J1207" s="19">
        <v>0</v>
      </c>
      <c r="K1207" s="19" t="s">
        <v>1744</v>
      </c>
      <c r="L1207" s="19">
        <v>3419.31</v>
      </c>
      <c r="M1207" s="19">
        <f t="shared" si="199"/>
        <v>3419.31</v>
      </c>
      <c r="N1207" s="19">
        <v>12</v>
      </c>
    </row>
    <row r="1208" customHeight="1" spans="1:14">
      <c r="A1208" s="19">
        <f t="shared" si="206"/>
        <v>1206</v>
      </c>
      <c r="B1208" s="23" t="s">
        <v>4812</v>
      </c>
      <c r="C1208" s="19" t="s">
        <v>2108</v>
      </c>
      <c r="D1208" s="20" t="s">
        <v>1057</v>
      </c>
      <c r="E1208" s="19" t="s">
        <v>4813</v>
      </c>
      <c r="F1208" s="19">
        <v>4999</v>
      </c>
      <c r="G1208" s="19">
        <v>4999</v>
      </c>
      <c r="H1208" s="19">
        <f t="shared" si="207"/>
        <v>2399.52</v>
      </c>
      <c r="I1208" s="19">
        <v>1019.79</v>
      </c>
      <c r="J1208" s="19">
        <v>0</v>
      </c>
      <c r="K1208" s="19" t="s">
        <v>1744</v>
      </c>
      <c r="L1208" s="19">
        <v>3419.31</v>
      </c>
      <c r="M1208" s="19">
        <f t="shared" si="199"/>
        <v>3419.31</v>
      </c>
      <c r="N1208" s="19">
        <v>6</v>
      </c>
    </row>
    <row r="1209" customHeight="1" spans="1:14">
      <c r="A1209" s="19">
        <f t="shared" si="206"/>
        <v>1207</v>
      </c>
      <c r="B1209" s="23" t="s">
        <v>4814</v>
      </c>
      <c r="C1209" s="19" t="s">
        <v>4815</v>
      </c>
      <c r="D1209" s="20" t="s">
        <v>1057</v>
      </c>
      <c r="E1209" s="19" t="s">
        <v>3853</v>
      </c>
      <c r="F1209" s="19">
        <v>4999</v>
      </c>
      <c r="G1209" s="19">
        <v>4999</v>
      </c>
      <c r="H1209" s="19">
        <f t="shared" si="207"/>
        <v>2399.52</v>
      </c>
      <c r="I1209" s="19">
        <v>1019.79</v>
      </c>
      <c r="J1209" s="19">
        <v>0</v>
      </c>
      <c r="K1209" s="19" t="s">
        <v>1744</v>
      </c>
      <c r="L1209" s="19">
        <v>3419.31</v>
      </c>
      <c r="M1209" s="19">
        <f t="shared" si="199"/>
        <v>3419.31</v>
      </c>
      <c r="N1209" s="19">
        <v>6</v>
      </c>
    </row>
    <row r="1210" customHeight="1" spans="1:14">
      <c r="A1210" s="19">
        <f t="shared" si="206"/>
        <v>1208</v>
      </c>
      <c r="B1210" s="23" t="s">
        <v>4816</v>
      </c>
      <c r="C1210" s="19" t="s">
        <v>4817</v>
      </c>
      <c r="D1210" s="20" t="s">
        <v>1057</v>
      </c>
      <c r="E1210" s="19" t="s">
        <v>4818</v>
      </c>
      <c r="F1210" s="19">
        <v>4999</v>
      </c>
      <c r="G1210" s="19">
        <v>4999</v>
      </c>
      <c r="H1210" s="19">
        <f t="shared" si="207"/>
        <v>2399.52</v>
      </c>
      <c r="I1210" s="19">
        <v>1019.79</v>
      </c>
      <c r="J1210" s="19">
        <v>0</v>
      </c>
      <c r="K1210" s="19" t="s">
        <v>1744</v>
      </c>
      <c r="L1210" s="19">
        <v>3419.31</v>
      </c>
      <c r="M1210" s="19">
        <f t="shared" si="199"/>
        <v>3419.31</v>
      </c>
      <c r="N1210" s="19">
        <v>6</v>
      </c>
    </row>
    <row r="1211" customHeight="1" spans="1:14">
      <c r="A1211" s="19">
        <f t="shared" si="206"/>
        <v>1209</v>
      </c>
      <c r="B1211" s="23" t="s">
        <v>4819</v>
      </c>
      <c r="C1211" s="19" t="s">
        <v>4310</v>
      </c>
      <c r="D1211" s="20" t="s">
        <v>1057</v>
      </c>
      <c r="E1211" s="19" t="s">
        <v>3875</v>
      </c>
      <c r="F1211" s="19">
        <v>4999</v>
      </c>
      <c r="G1211" s="19">
        <v>4999</v>
      </c>
      <c r="H1211" s="19">
        <f t="shared" si="207"/>
        <v>2399.52</v>
      </c>
      <c r="I1211" s="19">
        <v>1019.79</v>
      </c>
      <c r="J1211" s="19">
        <v>0</v>
      </c>
      <c r="K1211" s="19" t="s">
        <v>1744</v>
      </c>
      <c r="L1211" s="19">
        <v>3419.31</v>
      </c>
      <c r="M1211" s="19">
        <f t="shared" si="199"/>
        <v>3419.31</v>
      </c>
      <c r="N1211" s="19">
        <v>6</v>
      </c>
    </row>
    <row r="1212" customHeight="1" spans="1:14">
      <c r="A1212" s="19">
        <f t="shared" si="206"/>
        <v>1210</v>
      </c>
      <c r="B1212" s="23" t="s">
        <v>4820</v>
      </c>
      <c r="C1212" s="19" t="s">
        <v>4821</v>
      </c>
      <c r="D1212" s="20" t="s">
        <v>1057</v>
      </c>
      <c r="E1212" s="19" t="s">
        <v>4822</v>
      </c>
      <c r="F1212" s="19">
        <v>4999</v>
      </c>
      <c r="G1212" s="19">
        <v>4999</v>
      </c>
      <c r="H1212" s="19">
        <f t="shared" si="207"/>
        <v>2399.52</v>
      </c>
      <c r="I1212" s="19">
        <v>1019.79</v>
      </c>
      <c r="J1212" s="19">
        <v>0</v>
      </c>
      <c r="K1212" s="19" t="s">
        <v>1744</v>
      </c>
      <c r="L1212" s="19">
        <v>3419.31</v>
      </c>
      <c r="M1212" s="19">
        <f t="shared" si="199"/>
        <v>3419.31</v>
      </c>
      <c r="N1212" s="19">
        <v>5</v>
      </c>
    </row>
    <row r="1213" customHeight="1" spans="1:14">
      <c r="A1213" s="19">
        <f t="shared" si="206"/>
        <v>1211</v>
      </c>
      <c r="B1213" s="23" t="s">
        <v>4823</v>
      </c>
      <c r="C1213" s="19" t="s">
        <v>4427</v>
      </c>
      <c r="D1213" s="20" t="s">
        <v>1057</v>
      </c>
      <c r="E1213" s="19" t="s">
        <v>2392</v>
      </c>
      <c r="F1213" s="19">
        <v>4999</v>
      </c>
      <c r="G1213" s="19">
        <v>4999</v>
      </c>
      <c r="H1213" s="19">
        <f t="shared" si="207"/>
        <v>2399.52</v>
      </c>
      <c r="I1213" s="19">
        <v>1019.79</v>
      </c>
      <c r="J1213" s="19">
        <v>0</v>
      </c>
      <c r="K1213" s="19" t="s">
        <v>1744</v>
      </c>
      <c r="L1213" s="19">
        <v>3419.31</v>
      </c>
      <c r="M1213" s="19">
        <f t="shared" si="199"/>
        <v>3419.31</v>
      </c>
      <c r="N1213" s="19">
        <v>6</v>
      </c>
    </row>
    <row r="1214" customHeight="1" spans="1:14">
      <c r="A1214" s="19">
        <f t="shared" si="206"/>
        <v>1212</v>
      </c>
      <c r="B1214" s="23" t="s">
        <v>4824</v>
      </c>
      <c r="C1214" s="19" t="s">
        <v>3713</v>
      </c>
      <c r="D1214" s="20" t="s">
        <v>1057</v>
      </c>
      <c r="E1214" s="19" t="s">
        <v>4825</v>
      </c>
      <c r="F1214" s="19">
        <v>4999</v>
      </c>
      <c r="G1214" s="19">
        <v>4999</v>
      </c>
      <c r="H1214" s="19">
        <f t="shared" si="207"/>
        <v>2399.52</v>
      </c>
      <c r="I1214" s="19">
        <v>1019.79</v>
      </c>
      <c r="J1214" s="19">
        <v>0</v>
      </c>
      <c r="K1214" s="19" t="s">
        <v>1744</v>
      </c>
      <c r="L1214" s="19">
        <v>3419.31</v>
      </c>
      <c r="M1214" s="19">
        <f t="shared" si="199"/>
        <v>3419.31</v>
      </c>
      <c r="N1214" s="19">
        <v>6</v>
      </c>
    </row>
    <row r="1215" customHeight="1" spans="1:14">
      <c r="A1215" s="19">
        <f t="shared" ref="A1215:A1224" si="208">ROW()-2</f>
        <v>1213</v>
      </c>
      <c r="B1215" s="23" t="s">
        <v>4826</v>
      </c>
      <c r="C1215" s="19" t="s">
        <v>4827</v>
      </c>
      <c r="D1215" s="20" t="s">
        <v>1057</v>
      </c>
      <c r="E1215" s="19" t="s">
        <v>3696</v>
      </c>
      <c r="F1215" s="19">
        <v>4999</v>
      </c>
      <c r="G1215" s="19">
        <v>4999</v>
      </c>
      <c r="H1215" s="19">
        <f t="shared" si="207"/>
        <v>2399.52</v>
      </c>
      <c r="I1215" s="19">
        <v>1019.79</v>
      </c>
      <c r="J1215" s="19">
        <v>0</v>
      </c>
      <c r="K1215" s="19" t="s">
        <v>1744</v>
      </c>
      <c r="L1215" s="19">
        <v>3419.31</v>
      </c>
      <c r="M1215" s="19">
        <f t="shared" si="199"/>
        <v>3419.31</v>
      </c>
      <c r="N1215" s="19">
        <v>6</v>
      </c>
    </row>
    <row r="1216" customHeight="1" spans="1:14">
      <c r="A1216" s="19">
        <f t="shared" si="208"/>
        <v>1214</v>
      </c>
      <c r="B1216" s="23" t="s">
        <v>4828</v>
      </c>
      <c r="C1216" s="19" t="s">
        <v>4829</v>
      </c>
      <c r="D1216" s="20" t="s">
        <v>1057</v>
      </c>
      <c r="E1216" s="19" t="s">
        <v>4517</v>
      </c>
      <c r="F1216" s="19">
        <v>4999</v>
      </c>
      <c r="G1216" s="19">
        <v>4999</v>
      </c>
      <c r="H1216" s="19">
        <f t="shared" si="207"/>
        <v>2399.52</v>
      </c>
      <c r="I1216" s="19">
        <v>1019.79</v>
      </c>
      <c r="J1216" s="19">
        <v>0</v>
      </c>
      <c r="K1216" s="19" t="s">
        <v>1744</v>
      </c>
      <c r="L1216" s="19">
        <v>3419.31</v>
      </c>
      <c r="M1216" s="19">
        <f t="shared" si="199"/>
        <v>3419.31</v>
      </c>
      <c r="N1216" s="19">
        <v>6</v>
      </c>
    </row>
    <row r="1217" customHeight="1" spans="1:14">
      <c r="A1217" s="19">
        <f t="shared" si="208"/>
        <v>1215</v>
      </c>
      <c r="B1217" s="23" t="s">
        <v>4830</v>
      </c>
      <c r="C1217" s="19" t="s">
        <v>4831</v>
      </c>
      <c r="D1217" s="20" t="s">
        <v>1057</v>
      </c>
      <c r="E1217" s="19" t="s">
        <v>2673</v>
      </c>
      <c r="F1217" s="19">
        <v>4999</v>
      </c>
      <c r="G1217" s="19">
        <v>4999</v>
      </c>
      <c r="H1217" s="19">
        <f t="shared" si="207"/>
        <v>2399.52</v>
      </c>
      <c r="I1217" s="19">
        <v>1019.79</v>
      </c>
      <c r="J1217" s="19">
        <v>0</v>
      </c>
      <c r="K1217" s="19" t="s">
        <v>1744</v>
      </c>
      <c r="L1217" s="19">
        <v>3419.31</v>
      </c>
      <c r="M1217" s="19">
        <f t="shared" si="199"/>
        <v>3419.31</v>
      </c>
      <c r="N1217" s="19">
        <v>6</v>
      </c>
    </row>
    <row r="1218" customHeight="1" spans="1:14">
      <c r="A1218" s="19">
        <f t="shared" si="208"/>
        <v>1216</v>
      </c>
      <c r="B1218" s="23" t="s">
        <v>4832</v>
      </c>
      <c r="C1218" s="19" t="s">
        <v>4833</v>
      </c>
      <c r="D1218" s="20" t="s">
        <v>1057</v>
      </c>
      <c r="E1218" s="19" t="s">
        <v>3153</v>
      </c>
      <c r="F1218" s="19">
        <v>4999</v>
      </c>
      <c r="G1218" s="19">
        <v>4999</v>
      </c>
      <c r="H1218" s="19">
        <f t="shared" si="207"/>
        <v>2399.52</v>
      </c>
      <c r="I1218" s="19">
        <v>1019.79</v>
      </c>
      <c r="J1218" s="19">
        <v>0</v>
      </c>
      <c r="K1218" s="19" t="s">
        <v>1744</v>
      </c>
      <c r="L1218" s="19">
        <v>3419.31</v>
      </c>
      <c r="M1218" s="19">
        <f t="shared" si="199"/>
        <v>3419.31</v>
      </c>
      <c r="N1218" s="19">
        <v>6</v>
      </c>
    </row>
    <row r="1219" customHeight="1" spans="1:14">
      <c r="A1219" s="19">
        <f t="shared" si="208"/>
        <v>1217</v>
      </c>
      <c r="B1219" s="23" t="s">
        <v>4834</v>
      </c>
      <c r="C1219" s="19" t="s">
        <v>4201</v>
      </c>
      <c r="D1219" s="20" t="s">
        <v>1057</v>
      </c>
      <c r="E1219" s="19" t="s">
        <v>3079</v>
      </c>
      <c r="F1219" s="19">
        <v>4999</v>
      </c>
      <c r="G1219" s="19">
        <v>4999</v>
      </c>
      <c r="H1219" s="19">
        <f t="shared" si="207"/>
        <v>2399.52</v>
      </c>
      <c r="I1219" s="19">
        <v>1019.79</v>
      </c>
      <c r="J1219" s="19">
        <v>0</v>
      </c>
      <c r="K1219" s="19" t="s">
        <v>1744</v>
      </c>
      <c r="L1219" s="19">
        <v>3419.31</v>
      </c>
      <c r="M1219" s="19">
        <f t="shared" si="199"/>
        <v>3419.31</v>
      </c>
      <c r="N1219" s="19">
        <v>5</v>
      </c>
    </row>
    <row r="1220" customHeight="1" spans="1:14">
      <c r="A1220" s="19">
        <f t="shared" si="208"/>
        <v>1218</v>
      </c>
      <c r="B1220" s="24" t="s">
        <v>4835</v>
      </c>
      <c r="C1220" s="19" t="s">
        <v>4836</v>
      </c>
      <c r="D1220" s="20" t="s">
        <v>1057</v>
      </c>
      <c r="E1220" s="19" t="s">
        <v>4837</v>
      </c>
      <c r="F1220" s="19">
        <v>4999</v>
      </c>
      <c r="G1220" s="19">
        <v>4999</v>
      </c>
      <c r="H1220" s="19">
        <f t="shared" si="207"/>
        <v>2399.52</v>
      </c>
      <c r="I1220" s="19">
        <v>1019.79</v>
      </c>
      <c r="J1220" s="19">
        <v>0</v>
      </c>
      <c r="K1220" s="19" t="s">
        <v>1744</v>
      </c>
      <c r="L1220" s="19">
        <v>3419.31</v>
      </c>
      <c r="M1220" s="19">
        <f t="shared" si="199"/>
        <v>3419.31</v>
      </c>
      <c r="N1220" s="19">
        <v>6</v>
      </c>
    </row>
    <row r="1221" customHeight="1" spans="1:14">
      <c r="A1221" s="19">
        <f t="shared" si="208"/>
        <v>1219</v>
      </c>
      <c r="B1221" s="23" t="s">
        <v>4838</v>
      </c>
      <c r="C1221" s="19" t="s">
        <v>4289</v>
      </c>
      <c r="D1221" s="20" t="s">
        <v>1057</v>
      </c>
      <c r="E1221" s="19" t="s">
        <v>4839</v>
      </c>
      <c r="F1221" s="19">
        <v>4999</v>
      </c>
      <c r="G1221" s="19">
        <v>4999</v>
      </c>
      <c r="H1221" s="19">
        <f t="shared" si="207"/>
        <v>2399.52</v>
      </c>
      <c r="I1221" s="19">
        <v>1019.79</v>
      </c>
      <c r="J1221" s="19">
        <v>0</v>
      </c>
      <c r="K1221" s="19" t="s">
        <v>1744</v>
      </c>
      <c r="L1221" s="19">
        <v>3419.31</v>
      </c>
      <c r="M1221" s="19">
        <f t="shared" ref="M1221:M1248" si="209">L1221</f>
        <v>3419.31</v>
      </c>
      <c r="N1221" s="19">
        <v>5</v>
      </c>
    </row>
    <row r="1222" customHeight="1" spans="1:14">
      <c r="A1222" s="19">
        <f t="shared" si="208"/>
        <v>1220</v>
      </c>
      <c r="B1222" s="23" t="s">
        <v>4840</v>
      </c>
      <c r="C1222" s="19" t="s">
        <v>4841</v>
      </c>
      <c r="D1222" s="20" t="s">
        <v>1057</v>
      </c>
      <c r="E1222" s="19" t="s">
        <v>2573</v>
      </c>
      <c r="F1222" s="19">
        <v>4999</v>
      </c>
      <c r="G1222" s="19">
        <v>4999</v>
      </c>
      <c r="H1222" s="19">
        <f t="shared" si="207"/>
        <v>2399.52</v>
      </c>
      <c r="I1222" s="19">
        <v>1019.79</v>
      </c>
      <c r="J1222" s="19">
        <v>0</v>
      </c>
      <c r="K1222" s="19" t="s">
        <v>1744</v>
      </c>
      <c r="L1222" s="19">
        <v>3419.31</v>
      </c>
      <c r="M1222" s="19">
        <f t="shared" si="209"/>
        <v>3419.31</v>
      </c>
      <c r="N1222" s="19">
        <v>6</v>
      </c>
    </row>
    <row r="1223" customHeight="1" spans="1:14">
      <c r="A1223" s="19">
        <f t="shared" si="208"/>
        <v>1221</v>
      </c>
      <c r="B1223" s="23" t="s">
        <v>4842</v>
      </c>
      <c r="C1223" s="19" t="s">
        <v>4843</v>
      </c>
      <c r="D1223" s="20" t="s">
        <v>1057</v>
      </c>
      <c r="E1223" s="19" t="s">
        <v>2240</v>
      </c>
      <c r="F1223" s="19">
        <v>4999</v>
      </c>
      <c r="G1223" s="19">
        <v>4999</v>
      </c>
      <c r="H1223" s="19">
        <f t="shared" si="207"/>
        <v>2399.52</v>
      </c>
      <c r="I1223" s="19">
        <v>1019.79</v>
      </c>
      <c r="J1223" s="19">
        <v>0</v>
      </c>
      <c r="K1223" s="19" t="s">
        <v>1744</v>
      </c>
      <c r="L1223" s="19">
        <v>3419.31</v>
      </c>
      <c r="M1223" s="19">
        <f t="shared" si="209"/>
        <v>3419.31</v>
      </c>
      <c r="N1223" s="19">
        <v>2</v>
      </c>
    </row>
    <row r="1224" customHeight="1" spans="1:14">
      <c r="A1224" s="19">
        <f t="shared" si="208"/>
        <v>1222</v>
      </c>
      <c r="B1224" s="23" t="s">
        <v>4844</v>
      </c>
      <c r="C1224" s="19" t="s">
        <v>4845</v>
      </c>
      <c r="D1224" s="20" t="s">
        <v>1057</v>
      </c>
      <c r="E1224" s="19" t="s">
        <v>1763</v>
      </c>
      <c r="F1224" s="19">
        <v>4999</v>
      </c>
      <c r="G1224" s="19">
        <v>4999</v>
      </c>
      <c r="H1224" s="19">
        <f t="shared" si="207"/>
        <v>2399.52</v>
      </c>
      <c r="I1224" s="19">
        <v>1019.79</v>
      </c>
      <c r="J1224" s="19">
        <v>0</v>
      </c>
      <c r="K1224" s="19" t="s">
        <v>1744</v>
      </c>
      <c r="L1224" s="19">
        <v>3419.31</v>
      </c>
      <c r="M1224" s="19">
        <f t="shared" si="209"/>
        <v>3419.31</v>
      </c>
      <c r="N1224" s="19">
        <v>6</v>
      </c>
    </row>
    <row r="1225" customHeight="1" spans="1:14">
      <c r="A1225" s="19">
        <f t="shared" ref="A1225:A1234" si="210">ROW()-2</f>
        <v>1223</v>
      </c>
      <c r="B1225" s="23" t="s">
        <v>4846</v>
      </c>
      <c r="C1225" s="19" t="s">
        <v>4847</v>
      </c>
      <c r="D1225" s="20" t="s">
        <v>1057</v>
      </c>
      <c r="E1225" s="19" t="s">
        <v>1753</v>
      </c>
      <c r="F1225" s="19">
        <v>4999</v>
      </c>
      <c r="G1225" s="19">
        <v>4999</v>
      </c>
      <c r="H1225" s="19">
        <f t="shared" si="207"/>
        <v>2399.52</v>
      </c>
      <c r="I1225" s="19">
        <v>1019.79</v>
      </c>
      <c r="J1225" s="19">
        <v>0</v>
      </c>
      <c r="K1225" s="19" t="s">
        <v>1744</v>
      </c>
      <c r="L1225" s="19">
        <v>3419.31</v>
      </c>
      <c r="M1225" s="19">
        <f t="shared" si="209"/>
        <v>3419.31</v>
      </c>
      <c r="N1225" s="19">
        <v>6</v>
      </c>
    </row>
    <row r="1226" customHeight="1" spans="1:14">
      <c r="A1226" s="19">
        <f t="shared" si="210"/>
        <v>1224</v>
      </c>
      <c r="B1226" s="23" t="s">
        <v>4848</v>
      </c>
      <c r="C1226" s="19" t="s">
        <v>4310</v>
      </c>
      <c r="D1226" s="20" t="s">
        <v>1057</v>
      </c>
      <c r="E1226" s="19" t="s">
        <v>1942</v>
      </c>
      <c r="F1226" s="19">
        <v>4999</v>
      </c>
      <c r="G1226" s="19">
        <v>4999</v>
      </c>
      <c r="H1226" s="19">
        <f t="shared" si="207"/>
        <v>2399.52</v>
      </c>
      <c r="I1226" s="19">
        <v>1019.79</v>
      </c>
      <c r="J1226" s="19">
        <v>0</v>
      </c>
      <c r="K1226" s="19" t="s">
        <v>1744</v>
      </c>
      <c r="L1226" s="19">
        <v>3419.31</v>
      </c>
      <c r="M1226" s="19">
        <f t="shared" si="209"/>
        <v>3419.31</v>
      </c>
      <c r="N1226" s="19">
        <v>4</v>
      </c>
    </row>
    <row r="1227" customHeight="1" spans="1:14">
      <c r="A1227" s="19">
        <f t="shared" si="210"/>
        <v>1225</v>
      </c>
      <c r="B1227" s="23" t="s">
        <v>4849</v>
      </c>
      <c r="C1227" s="19" t="s">
        <v>4850</v>
      </c>
      <c r="D1227" s="20" t="s">
        <v>1057</v>
      </c>
      <c r="E1227" s="19" t="s">
        <v>2041</v>
      </c>
      <c r="F1227" s="19">
        <v>4999</v>
      </c>
      <c r="G1227" s="19">
        <v>4999</v>
      </c>
      <c r="H1227" s="19">
        <f t="shared" si="207"/>
        <v>2399.52</v>
      </c>
      <c r="I1227" s="19">
        <v>1019.79</v>
      </c>
      <c r="J1227" s="19">
        <v>0</v>
      </c>
      <c r="K1227" s="19" t="s">
        <v>1744</v>
      </c>
      <c r="L1227" s="19">
        <v>3419.31</v>
      </c>
      <c r="M1227" s="19">
        <f t="shared" si="209"/>
        <v>3419.31</v>
      </c>
      <c r="N1227" s="19">
        <v>2</v>
      </c>
    </row>
    <row r="1228" customHeight="1" spans="1:14">
      <c r="A1228" s="19">
        <f t="shared" si="210"/>
        <v>1226</v>
      </c>
      <c r="B1228" s="23" t="s">
        <v>4851</v>
      </c>
      <c r="C1228" s="19" t="s">
        <v>4005</v>
      </c>
      <c r="D1228" s="20" t="s">
        <v>1057</v>
      </c>
      <c r="E1228" s="19" t="s">
        <v>2057</v>
      </c>
      <c r="F1228" s="19">
        <v>4999</v>
      </c>
      <c r="G1228" s="19">
        <v>4999</v>
      </c>
      <c r="H1228" s="19">
        <f t="shared" si="207"/>
        <v>2399.52</v>
      </c>
      <c r="I1228" s="19">
        <v>1019.79</v>
      </c>
      <c r="J1228" s="19">
        <v>0</v>
      </c>
      <c r="K1228" s="19" t="s">
        <v>1744</v>
      </c>
      <c r="L1228" s="19">
        <v>3419.31</v>
      </c>
      <c r="M1228" s="19">
        <f t="shared" si="209"/>
        <v>3419.31</v>
      </c>
      <c r="N1228" s="19">
        <v>6</v>
      </c>
    </row>
    <row r="1229" customHeight="1" spans="1:14">
      <c r="A1229" s="19">
        <f t="shared" si="210"/>
        <v>1227</v>
      </c>
      <c r="B1229" s="23" t="s">
        <v>4852</v>
      </c>
      <c r="C1229" s="19" t="s">
        <v>4853</v>
      </c>
      <c r="D1229" s="20" t="s">
        <v>1057</v>
      </c>
      <c r="E1229" s="19" t="s">
        <v>1948</v>
      </c>
      <c r="F1229" s="19">
        <v>4999</v>
      </c>
      <c r="G1229" s="19">
        <v>4999</v>
      </c>
      <c r="H1229" s="19">
        <f t="shared" si="207"/>
        <v>2399.52</v>
      </c>
      <c r="I1229" s="19">
        <v>1019.79</v>
      </c>
      <c r="J1229" s="19">
        <v>0</v>
      </c>
      <c r="K1229" s="19" t="s">
        <v>1744</v>
      </c>
      <c r="L1229" s="19">
        <v>3419.31</v>
      </c>
      <c r="M1229" s="19">
        <f t="shared" si="209"/>
        <v>3419.31</v>
      </c>
      <c r="N1229" s="19">
        <v>6</v>
      </c>
    </row>
    <row r="1230" customHeight="1" spans="1:14">
      <c r="A1230" s="19">
        <f t="shared" si="210"/>
        <v>1228</v>
      </c>
      <c r="B1230" s="19" t="s">
        <v>4854</v>
      </c>
      <c r="C1230" s="19" t="s">
        <v>4855</v>
      </c>
      <c r="D1230" s="20" t="s">
        <v>1061</v>
      </c>
      <c r="E1230" s="19" t="s">
        <v>3926</v>
      </c>
      <c r="F1230" s="19">
        <v>4999</v>
      </c>
      <c r="G1230" s="19">
        <v>4999</v>
      </c>
      <c r="H1230" s="19">
        <v>2399.52</v>
      </c>
      <c r="I1230" s="19">
        <v>1019.79</v>
      </c>
      <c r="J1230" s="19">
        <v>0</v>
      </c>
      <c r="K1230" s="19" t="s">
        <v>1744</v>
      </c>
      <c r="L1230" s="19">
        <v>3419.31</v>
      </c>
      <c r="M1230" s="19">
        <f t="shared" si="209"/>
        <v>3419.31</v>
      </c>
      <c r="N1230" s="19">
        <v>12</v>
      </c>
    </row>
    <row r="1231" customHeight="1" spans="1:14">
      <c r="A1231" s="19">
        <f t="shared" si="210"/>
        <v>1229</v>
      </c>
      <c r="B1231" s="19" t="s">
        <v>4856</v>
      </c>
      <c r="C1231" s="19" t="s">
        <v>4857</v>
      </c>
      <c r="D1231" s="20" t="s">
        <v>1061</v>
      </c>
      <c r="E1231" s="19" t="s">
        <v>4377</v>
      </c>
      <c r="F1231" s="19">
        <v>4999</v>
      </c>
      <c r="G1231" s="19">
        <v>4999</v>
      </c>
      <c r="H1231" s="19">
        <v>2399.52</v>
      </c>
      <c r="I1231" s="19">
        <v>1019.79</v>
      </c>
      <c r="J1231" s="19">
        <v>0</v>
      </c>
      <c r="K1231" s="19" t="s">
        <v>1744</v>
      </c>
      <c r="L1231" s="19">
        <v>3419.31</v>
      </c>
      <c r="M1231" s="19">
        <f t="shared" si="209"/>
        <v>3419.31</v>
      </c>
      <c r="N1231" s="19">
        <v>26</v>
      </c>
    </row>
    <row r="1232" customHeight="1" spans="1:14">
      <c r="A1232" s="19">
        <f t="shared" si="210"/>
        <v>1230</v>
      </c>
      <c r="B1232" s="19" t="s">
        <v>4858</v>
      </c>
      <c r="C1232" s="19" t="s">
        <v>4859</v>
      </c>
      <c r="D1232" s="20" t="s">
        <v>1061</v>
      </c>
      <c r="E1232" s="19" t="s">
        <v>4860</v>
      </c>
      <c r="F1232" s="19">
        <v>4999</v>
      </c>
      <c r="G1232" s="19">
        <v>4999</v>
      </c>
      <c r="H1232" s="19">
        <v>2399.52</v>
      </c>
      <c r="I1232" s="19">
        <v>1019.79</v>
      </c>
      <c r="J1232" s="19">
        <v>0</v>
      </c>
      <c r="K1232" s="19" t="s">
        <v>1744</v>
      </c>
      <c r="L1232" s="19">
        <v>3419.31</v>
      </c>
      <c r="M1232" s="19">
        <f t="shared" si="209"/>
        <v>3419.31</v>
      </c>
      <c r="N1232" s="19">
        <v>7</v>
      </c>
    </row>
    <row r="1233" customHeight="1" spans="1:14">
      <c r="A1233" s="19">
        <f t="shared" si="210"/>
        <v>1231</v>
      </c>
      <c r="B1233" s="19" t="s">
        <v>4861</v>
      </c>
      <c r="C1233" s="19" t="s">
        <v>4862</v>
      </c>
      <c r="D1233" s="20" t="s">
        <v>1061</v>
      </c>
      <c r="E1233" s="19" t="s">
        <v>4863</v>
      </c>
      <c r="F1233" s="19">
        <v>4999</v>
      </c>
      <c r="G1233" s="19">
        <v>4999</v>
      </c>
      <c r="H1233" s="19">
        <v>2399.52</v>
      </c>
      <c r="I1233" s="19">
        <v>1019.79</v>
      </c>
      <c r="J1233" s="19">
        <v>0</v>
      </c>
      <c r="K1233" s="19" t="s">
        <v>1744</v>
      </c>
      <c r="L1233" s="19">
        <v>3419.31</v>
      </c>
      <c r="M1233" s="19">
        <f t="shared" si="209"/>
        <v>3419.31</v>
      </c>
      <c r="N1233" s="19">
        <v>4</v>
      </c>
    </row>
    <row r="1234" customHeight="1" spans="1:14">
      <c r="A1234" s="19">
        <f t="shared" si="210"/>
        <v>1232</v>
      </c>
      <c r="B1234" s="19" t="s">
        <v>4864</v>
      </c>
      <c r="C1234" s="19" t="s">
        <v>4865</v>
      </c>
      <c r="D1234" s="20" t="s">
        <v>1061</v>
      </c>
      <c r="E1234" s="19" t="s">
        <v>4866</v>
      </c>
      <c r="F1234" s="19">
        <v>4999</v>
      </c>
      <c r="G1234" s="19">
        <v>4999</v>
      </c>
      <c r="H1234" s="19">
        <v>2399.52</v>
      </c>
      <c r="I1234" s="19">
        <v>1019.79</v>
      </c>
      <c r="J1234" s="19">
        <v>0</v>
      </c>
      <c r="K1234" s="19" t="s">
        <v>1744</v>
      </c>
      <c r="L1234" s="19">
        <v>3419.31</v>
      </c>
      <c r="M1234" s="19">
        <f t="shared" si="209"/>
        <v>3419.31</v>
      </c>
      <c r="N1234" s="19">
        <v>8</v>
      </c>
    </row>
    <row r="1235" customHeight="1" spans="1:14">
      <c r="A1235" s="19">
        <f t="shared" ref="A1235:A1247" si="211">ROW()-2</f>
        <v>1233</v>
      </c>
      <c r="B1235" s="19" t="s">
        <v>4867</v>
      </c>
      <c r="C1235" s="19" t="s">
        <v>4868</v>
      </c>
      <c r="D1235" s="20" t="s">
        <v>1065</v>
      </c>
      <c r="E1235" s="19" t="s">
        <v>3391</v>
      </c>
      <c r="F1235" s="19">
        <v>4999</v>
      </c>
      <c r="G1235" s="19">
        <v>4999</v>
      </c>
      <c r="H1235" s="19">
        <f t="shared" ref="H1235:H1247" si="212">F1235*0.16*(MID(K1235,12,2)-MID(K1235,5,2)+1)</f>
        <v>2399.52</v>
      </c>
      <c r="I1235" s="19">
        <v>1019.79</v>
      </c>
      <c r="J1235" s="19">
        <v>0</v>
      </c>
      <c r="K1235" s="19" t="s">
        <v>1744</v>
      </c>
      <c r="L1235" s="19">
        <v>3419.31</v>
      </c>
      <c r="M1235" s="19">
        <f t="shared" si="209"/>
        <v>3419.31</v>
      </c>
      <c r="N1235" s="19">
        <v>12</v>
      </c>
    </row>
    <row r="1236" customHeight="1" spans="1:14">
      <c r="A1236" s="19">
        <f t="shared" si="211"/>
        <v>1234</v>
      </c>
      <c r="B1236" s="19" t="s">
        <v>4869</v>
      </c>
      <c r="C1236" s="19" t="s">
        <v>4870</v>
      </c>
      <c r="D1236" s="20" t="s">
        <v>1065</v>
      </c>
      <c r="E1236" s="19" t="s">
        <v>4871</v>
      </c>
      <c r="F1236" s="19">
        <v>4999</v>
      </c>
      <c r="G1236" s="19">
        <v>4999</v>
      </c>
      <c r="H1236" s="19">
        <f t="shared" si="212"/>
        <v>2399.52</v>
      </c>
      <c r="I1236" s="19">
        <v>1019.79</v>
      </c>
      <c r="J1236" s="19">
        <v>0</v>
      </c>
      <c r="K1236" s="19" t="s">
        <v>1744</v>
      </c>
      <c r="L1236" s="19">
        <v>3419.31</v>
      </c>
      <c r="M1236" s="19">
        <f t="shared" si="209"/>
        <v>3419.31</v>
      </c>
      <c r="N1236" s="19">
        <v>9</v>
      </c>
    </row>
    <row r="1237" customHeight="1" spans="1:14">
      <c r="A1237" s="19">
        <f t="shared" si="211"/>
        <v>1235</v>
      </c>
      <c r="B1237" s="19" t="s">
        <v>4872</v>
      </c>
      <c r="C1237" s="19" t="s">
        <v>4873</v>
      </c>
      <c r="D1237" s="20" t="s">
        <v>1065</v>
      </c>
      <c r="E1237" s="19" t="s">
        <v>4874</v>
      </c>
      <c r="F1237" s="19">
        <v>4999</v>
      </c>
      <c r="G1237" s="19">
        <v>4999</v>
      </c>
      <c r="H1237" s="19">
        <v>1599.68</v>
      </c>
      <c r="I1237" s="19">
        <v>679.86</v>
      </c>
      <c r="J1237" s="19">
        <v>0</v>
      </c>
      <c r="K1237" s="19" t="s">
        <v>2193</v>
      </c>
      <c r="L1237" s="19">
        <v>2279.54</v>
      </c>
      <c r="M1237" s="19">
        <f t="shared" si="209"/>
        <v>2279.54</v>
      </c>
      <c r="N1237" s="19">
        <v>7</v>
      </c>
    </row>
    <row r="1238" customHeight="1" spans="1:14">
      <c r="A1238" s="19">
        <f t="shared" si="211"/>
        <v>1236</v>
      </c>
      <c r="B1238" s="19" t="s">
        <v>4875</v>
      </c>
      <c r="C1238" s="19" t="s">
        <v>4876</v>
      </c>
      <c r="D1238" s="20" t="s">
        <v>1069</v>
      </c>
      <c r="E1238" s="19" t="s">
        <v>4251</v>
      </c>
      <c r="F1238" s="19">
        <v>4999</v>
      </c>
      <c r="G1238" s="19">
        <v>4999</v>
      </c>
      <c r="H1238" s="19">
        <v>1599.68</v>
      </c>
      <c r="I1238" s="19">
        <v>679.86</v>
      </c>
      <c r="J1238" s="19">
        <v>0</v>
      </c>
      <c r="K1238" s="19" t="s">
        <v>1744</v>
      </c>
      <c r="L1238" s="19">
        <v>2279.54</v>
      </c>
      <c r="M1238" s="19">
        <f t="shared" si="209"/>
        <v>2279.54</v>
      </c>
      <c r="N1238" s="19">
        <v>0</v>
      </c>
    </row>
    <row r="1239" customHeight="1" spans="1:14">
      <c r="A1239" s="19">
        <f t="shared" si="211"/>
        <v>1237</v>
      </c>
      <c r="B1239" s="19" t="s">
        <v>4877</v>
      </c>
      <c r="C1239" s="19" t="s">
        <v>3220</v>
      </c>
      <c r="D1239" s="20" t="s">
        <v>1069</v>
      </c>
      <c r="E1239" s="19" t="s">
        <v>2166</v>
      </c>
      <c r="F1239" s="19">
        <v>4999</v>
      </c>
      <c r="G1239" s="19">
        <v>4999</v>
      </c>
      <c r="H1239" s="19">
        <v>2399.52</v>
      </c>
      <c r="I1239" s="19">
        <v>1019.79</v>
      </c>
      <c r="J1239" s="19">
        <v>0</v>
      </c>
      <c r="K1239" s="19" t="s">
        <v>1744</v>
      </c>
      <c r="L1239" s="19">
        <v>3419.31</v>
      </c>
      <c r="M1239" s="19">
        <f t="shared" si="209"/>
        <v>3419.31</v>
      </c>
      <c r="N1239" s="19">
        <v>1</v>
      </c>
    </row>
    <row r="1240" customHeight="1" spans="1:14">
      <c r="A1240" s="19">
        <f t="shared" si="211"/>
        <v>1238</v>
      </c>
      <c r="B1240" s="19" t="s">
        <v>4878</v>
      </c>
      <c r="C1240" s="19" t="s">
        <v>4879</v>
      </c>
      <c r="D1240" s="20" t="s">
        <v>1073</v>
      </c>
      <c r="E1240" s="19" t="s">
        <v>4880</v>
      </c>
      <c r="F1240" s="19">
        <v>4999</v>
      </c>
      <c r="G1240" s="19">
        <v>4999</v>
      </c>
      <c r="H1240" s="19">
        <f t="shared" si="212"/>
        <v>2399.52</v>
      </c>
      <c r="I1240" s="19">
        <v>1019.79</v>
      </c>
      <c r="J1240" s="19">
        <v>0</v>
      </c>
      <c r="K1240" s="19" t="s">
        <v>1744</v>
      </c>
      <c r="L1240" s="19">
        <v>3419.31</v>
      </c>
      <c r="M1240" s="19">
        <f t="shared" si="209"/>
        <v>3419.31</v>
      </c>
      <c r="N1240" s="19">
        <v>32</v>
      </c>
    </row>
    <row r="1241" customHeight="1" spans="1:14">
      <c r="A1241" s="19">
        <f t="shared" si="211"/>
        <v>1239</v>
      </c>
      <c r="B1241" s="19" t="s">
        <v>4881</v>
      </c>
      <c r="C1241" s="19" t="s">
        <v>4882</v>
      </c>
      <c r="D1241" s="20" t="s">
        <v>1073</v>
      </c>
      <c r="E1241" s="19" t="s">
        <v>3454</v>
      </c>
      <c r="F1241" s="19">
        <v>4999</v>
      </c>
      <c r="G1241" s="19">
        <v>4999</v>
      </c>
      <c r="H1241" s="19">
        <f t="shared" si="212"/>
        <v>2399.52</v>
      </c>
      <c r="I1241" s="19">
        <v>1019.79</v>
      </c>
      <c r="J1241" s="19">
        <v>0</v>
      </c>
      <c r="K1241" s="19" t="s">
        <v>1744</v>
      </c>
      <c r="L1241" s="19">
        <v>3419.31</v>
      </c>
      <c r="M1241" s="19">
        <f t="shared" si="209"/>
        <v>3419.31</v>
      </c>
      <c r="N1241" s="19">
        <v>24</v>
      </c>
    </row>
    <row r="1242" customHeight="1" spans="1:14">
      <c r="A1242" s="19">
        <f t="shared" si="211"/>
        <v>1240</v>
      </c>
      <c r="B1242" s="19" t="s">
        <v>4883</v>
      </c>
      <c r="C1242" s="19" t="s">
        <v>4884</v>
      </c>
      <c r="D1242" s="20" t="s">
        <v>1073</v>
      </c>
      <c r="E1242" s="19" t="s">
        <v>4782</v>
      </c>
      <c r="F1242" s="19">
        <v>4999</v>
      </c>
      <c r="G1242" s="19">
        <v>4999</v>
      </c>
      <c r="H1242" s="19">
        <f t="shared" si="212"/>
        <v>2399.52</v>
      </c>
      <c r="I1242" s="19">
        <v>1019.79</v>
      </c>
      <c r="J1242" s="19">
        <v>0</v>
      </c>
      <c r="K1242" s="19" t="s">
        <v>1744</v>
      </c>
      <c r="L1242" s="19">
        <v>3419.31</v>
      </c>
      <c r="M1242" s="19">
        <f t="shared" si="209"/>
        <v>3419.31</v>
      </c>
      <c r="N1242" s="19">
        <v>24</v>
      </c>
    </row>
    <row r="1243" customHeight="1" spans="1:14">
      <c r="A1243" s="19">
        <f t="shared" si="211"/>
        <v>1241</v>
      </c>
      <c r="B1243" s="19" t="s">
        <v>4885</v>
      </c>
      <c r="C1243" s="19" t="s">
        <v>4886</v>
      </c>
      <c r="D1243" s="20" t="s">
        <v>1076</v>
      </c>
      <c r="E1243" s="19" t="s">
        <v>4887</v>
      </c>
      <c r="F1243" s="19">
        <v>4999</v>
      </c>
      <c r="G1243" s="19">
        <v>4999</v>
      </c>
      <c r="H1243" s="19">
        <f t="shared" si="212"/>
        <v>2399.52</v>
      </c>
      <c r="I1243" s="19">
        <v>1019.79</v>
      </c>
      <c r="J1243" s="19">
        <v>0</v>
      </c>
      <c r="K1243" s="19" t="s">
        <v>1744</v>
      </c>
      <c r="L1243" s="19">
        <v>3419.31</v>
      </c>
      <c r="M1243" s="19">
        <f t="shared" si="209"/>
        <v>3419.31</v>
      </c>
      <c r="N1243" s="19">
        <v>10</v>
      </c>
    </row>
    <row r="1244" customHeight="1" spans="1:14">
      <c r="A1244" s="19">
        <f t="shared" si="211"/>
        <v>1242</v>
      </c>
      <c r="B1244" s="19" t="s">
        <v>4888</v>
      </c>
      <c r="C1244" s="19" t="s">
        <v>4889</v>
      </c>
      <c r="D1244" s="20" t="s">
        <v>1080</v>
      </c>
      <c r="E1244" s="19" t="s">
        <v>4890</v>
      </c>
      <c r="F1244" s="19">
        <v>4999</v>
      </c>
      <c r="G1244" s="19">
        <v>4999</v>
      </c>
      <c r="H1244" s="19">
        <f t="shared" si="212"/>
        <v>2399.52</v>
      </c>
      <c r="I1244" s="19">
        <v>1019.79</v>
      </c>
      <c r="J1244" s="19">
        <v>0</v>
      </c>
      <c r="K1244" s="19" t="s">
        <v>1744</v>
      </c>
      <c r="L1244" s="19">
        <v>3419.31</v>
      </c>
      <c r="M1244" s="19">
        <f t="shared" si="209"/>
        <v>3419.31</v>
      </c>
      <c r="N1244" s="19">
        <v>14</v>
      </c>
    </row>
    <row r="1245" customHeight="1" spans="1:14">
      <c r="A1245" s="19">
        <f t="shared" si="211"/>
        <v>1243</v>
      </c>
      <c r="B1245" s="19" t="s">
        <v>4891</v>
      </c>
      <c r="C1245" s="19" t="s">
        <v>4892</v>
      </c>
      <c r="D1245" s="20" t="s">
        <v>1080</v>
      </c>
      <c r="E1245" s="19" t="s">
        <v>4893</v>
      </c>
      <c r="F1245" s="19">
        <v>4999</v>
      </c>
      <c r="G1245" s="19">
        <v>4999</v>
      </c>
      <c r="H1245" s="19">
        <f t="shared" si="212"/>
        <v>2399.52</v>
      </c>
      <c r="I1245" s="19">
        <v>1019.79</v>
      </c>
      <c r="J1245" s="19">
        <v>0</v>
      </c>
      <c r="K1245" s="19" t="s">
        <v>1744</v>
      </c>
      <c r="L1245" s="19">
        <v>3419.31</v>
      </c>
      <c r="M1245" s="19">
        <f t="shared" si="209"/>
        <v>3419.31</v>
      </c>
      <c r="N1245" s="19">
        <v>13</v>
      </c>
    </row>
    <row r="1246" customHeight="1" spans="1:14">
      <c r="A1246" s="19">
        <f t="shared" si="211"/>
        <v>1244</v>
      </c>
      <c r="B1246" s="19" t="s">
        <v>4894</v>
      </c>
      <c r="C1246" s="19" t="s">
        <v>4895</v>
      </c>
      <c r="D1246" s="20" t="s">
        <v>1080</v>
      </c>
      <c r="E1246" s="19" t="s">
        <v>3484</v>
      </c>
      <c r="F1246" s="19">
        <v>4999</v>
      </c>
      <c r="G1246" s="19">
        <v>4999</v>
      </c>
      <c r="H1246" s="19">
        <f t="shared" si="212"/>
        <v>2399.52</v>
      </c>
      <c r="I1246" s="19">
        <v>1019.79</v>
      </c>
      <c r="J1246" s="19">
        <v>0</v>
      </c>
      <c r="K1246" s="19" t="s">
        <v>1744</v>
      </c>
      <c r="L1246" s="19">
        <v>3419.31</v>
      </c>
      <c r="M1246" s="19">
        <f t="shared" si="209"/>
        <v>3419.31</v>
      </c>
      <c r="N1246" s="19">
        <v>11</v>
      </c>
    </row>
    <row r="1247" customHeight="1" spans="1:14">
      <c r="A1247" s="19">
        <f t="shared" si="211"/>
        <v>1245</v>
      </c>
      <c r="B1247" s="19" t="s">
        <v>4896</v>
      </c>
      <c r="C1247" s="19" t="s">
        <v>4897</v>
      </c>
      <c r="D1247" s="20" t="s">
        <v>1080</v>
      </c>
      <c r="E1247" s="19" t="s">
        <v>2712</v>
      </c>
      <c r="F1247" s="19">
        <v>4999</v>
      </c>
      <c r="G1247" s="19">
        <v>4999</v>
      </c>
      <c r="H1247" s="19">
        <f t="shared" si="212"/>
        <v>2399.52</v>
      </c>
      <c r="I1247" s="19">
        <v>1019.79</v>
      </c>
      <c r="J1247" s="19">
        <v>0</v>
      </c>
      <c r="K1247" s="19" t="s">
        <v>1744</v>
      </c>
      <c r="L1247" s="19">
        <v>3419.31</v>
      </c>
      <c r="M1247" s="19">
        <f t="shared" si="209"/>
        <v>3419.31</v>
      </c>
      <c r="N1247" s="19">
        <v>6</v>
      </c>
    </row>
    <row r="1248" customHeight="1" spans="1:14">
      <c r="A1248" s="19">
        <f t="shared" ref="A1248:A1254" si="213">ROW()-2</f>
        <v>1246</v>
      </c>
      <c r="B1248" s="19" t="s">
        <v>4898</v>
      </c>
      <c r="C1248" s="19" t="s">
        <v>4899</v>
      </c>
      <c r="D1248" s="20" t="s">
        <v>1084</v>
      </c>
      <c r="E1248" s="19" t="s">
        <v>3811</v>
      </c>
      <c r="F1248" s="19">
        <v>4999</v>
      </c>
      <c r="G1248" s="19">
        <v>4999</v>
      </c>
      <c r="H1248" s="19">
        <v>2399.52</v>
      </c>
      <c r="I1248" s="19">
        <v>1019.79</v>
      </c>
      <c r="J1248" s="19">
        <v>0</v>
      </c>
      <c r="K1248" s="19" t="s">
        <v>1744</v>
      </c>
      <c r="L1248" s="19">
        <f>H1248+I1248</f>
        <v>3419.31</v>
      </c>
      <c r="M1248" s="19">
        <f t="shared" si="209"/>
        <v>3419.31</v>
      </c>
      <c r="N1248" s="19">
        <v>6</v>
      </c>
    </row>
    <row r="1249" customHeight="1" spans="1:14">
      <c r="A1249" s="19">
        <f t="shared" si="213"/>
        <v>1247</v>
      </c>
      <c r="B1249" s="19" t="s">
        <v>4900</v>
      </c>
      <c r="C1249" s="19" t="s">
        <v>4901</v>
      </c>
      <c r="D1249" s="20" t="s">
        <v>1088</v>
      </c>
      <c r="E1249" s="19" t="s">
        <v>2644</v>
      </c>
      <c r="F1249" s="19">
        <v>4999</v>
      </c>
      <c r="G1249" s="19">
        <v>4999</v>
      </c>
      <c r="H1249" s="19">
        <f t="shared" ref="H1249:H1251" si="214">2399.52</f>
        <v>2399.52</v>
      </c>
      <c r="I1249" s="19">
        <f t="shared" ref="I1249:I1251" si="215">339.93*3</f>
        <v>1019.79</v>
      </c>
      <c r="J1249" s="19">
        <v>0</v>
      </c>
      <c r="K1249" s="19" t="s">
        <v>1744</v>
      </c>
      <c r="L1249" s="19">
        <f t="shared" ref="L1249:L1251" si="216">I1249+H1249+J1249</f>
        <v>3419.31</v>
      </c>
      <c r="M1249" s="19">
        <f t="shared" ref="M1249:M1251" si="217">L1249</f>
        <v>3419.31</v>
      </c>
      <c r="N1249" s="19">
        <v>10</v>
      </c>
    </row>
    <row r="1250" customHeight="1" spans="1:14">
      <c r="A1250" s="19">
        <f t="shared" si="213"/>
        <v>1248</v>
      </c>
      <c r="B1250" s="19" t="s">
        <v>4902</v>
      </c>
      <c r="C1250" s="19" t="s">
        <v>4903</v>
      </c>
      <c r="D1250" s="20" t="s">
        <v>1088</v>
      </c>
      <c r="E1250" s="19" t="s">
        <v>3569</v>
      </c>
      <c r="F1250" s="19">
        <v>4999</v>
      </c>
      <c r="G1250" s="19">
        <v>4999</v>
      </c>
      <c r="H1250" s="19">
        <f t="shared" si="214"/>
        <v>2399.52</v>
      </c>
      <c r="I1250" s="19">
        <f t="shared" si="215"/>
        <v>1019.79</v>
      </c>
      <c r="J1250" s="19">
        <v>0</v>
      </c>
      <c r="K1250" s="19" t="s">
        <v>1744</v>
      </c>
      <c r="L1250" s="19">
        <f t="shared" si="216"/>
        <v>3419.31</v>
      </c>
      <c r="M1250" s="19">
        <f t="shared" si="217"/>
        <v>3419.31</v>
      </c>
      <c r="N1250" s="19">
        <v>7</v>
      </c>
    </row>
    <row r="1251" customHeight="1" spans="1:14">
      <c r="A1251" s="19">
        <f t="shared" si="213"/>
        <v>1249</v>
      </c>
      <c r="B1251" s="19" t="s">
        <v>4904</v>
      </c>
      <c r="C1251" s="19" t="s">
        <v>4905</v>
      </c>
      <c r="D1251" s="20" t="s">
        <v>1088</v>
      </c>
      <c r="E1251" s="19" t="s">
        <v>2994</v>
      </c>
      <c r="F1251" s="19">
        <v>4999</v>
      </c>
      <c r="G1251" s="19">
        <v>4999</v>
      </c>
      <c r="H1251" s="19">
        <f t="shared" si="214"/>
        <v>2399.52</v>
      </c>
      <c r="I1251" s="19">
        <f t="shared" si="215"/>
        <v>1019.79</v>
      </c>
      <c r="J1251" s="19">
        <v>0</v>
      </c>
      <c r="K1251" s="19" t="s">
        <v>1744</v>
      </c>
      <c r="L1251" s="19">
        <f t="shared" si="216"/>
        <v>3419.31</v>
      </c>
      <c r="M1251" s="19">
        <f t="shared" si="217"/>
        <v>3419.31</v>
      </c>
      <c r="N1251" s="19">
        <v>1</v>
      </c>
    </row>
    <row r="1252" customHeight="1" spans="1:14">
      <c r="A1252" s="19">
        <f t="shared" si="213"/>
        <v>1250</v>
      </c>
      <c r="B1252" s="19" t="s">
        <v>4906</v>
      </c>
      <c r="C1252" s="19" t="s">
        <v>4907</v>
      </c>
      <c r="D1252" s="20" t="s">
        <v>1092</v>
      </c>
      <c r="E1252" s="19" t="s">
        <v>4908</v>
      </c>
      <c r="F1252" s="19">
        <v>14997</v>
      </c>
      <c r="G1252" s="19">
        <v>14997</v>
      </c>
      <c r="H1252" s="19">
        <v>2399.52</v>
      </c>
      <c r="I1252" s="19">
        <v>1019.79</v>
      </c>
      <c r="J1252" s="19">
        <v>0</v>
      </c>
      <c r="K1252" s="19" t="s">
        <v>1744</v>
      </c>
      <c r="L1252" s="19">
        <v>3419.31</v>
      </c>
      <c r="M1252" s="19">
        <v>3419.31</v>
      </c>
      <c r="N1252" s="19">
        <v>4</v>
      </c>
    </row>
    <row r="1253" customHeight="1" spans="1:14">
      <c r="A1253" s="19">
        <f t="shared" si="213"/>
        <v>1251</v>
      </c>
      <c r="B1253" s="19" t="s">
        <v>4909</v>
      </c>
      <c r="C1253" s="19" t="s">
        <v>4910</v>
      </c>
      <c r="D1253" s="20" t="s">
        <v>1096</v>
      </c>
      <c r="E1253" s="19" t="s">
        <v>2220</v>
      </c>
      <c r="F1253" s="19">
        <v>10000</v>
      </c>
      <c r="G1253" s="19">
        <v>10000</v>
      </c>
      <c r="H1253" s="19">
        <v>1600</v>
      </c>
      <c r="I1253" s="19">
        <v>680</v>
      </c>
      <c r="J1253" s="19">
        <v>0</v>
      </c>
      <c r="K1253" s="19" t="s">
        <v>2193</v>
      </c>
      <c r="L1253" s="19">
        <f t="shared" ref="L1253:L1257" si="218">H1253+I1253</f>
        <v>2280</v>
      </c>
      <c r="M1253" s="19">
        <f t="shared" ref="M1253:M1257" si="219">L1253</f>
        <v>2280</v>
      </c>
      <c r="N1253" s="19">
        <v>34</v>
      </c>
    </row>
    <row r="1254" customHeight="1" spans="1:14">
      <c r="A1254" s="19">
        <f t="shared" si="213"/>
        <v>1252</v>
      </c>
      <c r="B1254" s="19" t="s">
        <v>4911</v>
      </c>
      <c r="C1254" s="19" t="s">
        <v>4912</v>
      </c>
      <c r="D1254" s="20" t="s">
        <v>1096</v>
      </c>
      <c r="E1254" s="19" t="s">
        <v>1763</v>
      </c>
      <c r="F1254" s="19">
        <v>15000</v>
      </c>
      <c r="G1254" s="19">
        <v>15000</v>
      </c>
      <c r="H1254" s="19">
        <v>2400</v>
      </c>
      <c r="I1254" s="19">
        <v>1020</v>
      </c>
      <c r="J1254" s="19">
        <v>0</v>
      </c>
      <c r="K1254" s="19" t="s">
        <v>1744</v>
      </c>
      <c r="L1254" s="19">
        <f t="shared" si="218"/>
        <v>3420</v>
      </c>
      <c r="M1254" s="19">
        <f t="shared" si="219"/>
        <v>3420</v>
      </c>
      <c r="N1254" s="19">
        <v>8</v>
      </c>
    </row>
    <row r="1255" customHeight="1" spans="1:14">
      <c r="A1255" s="19">
        <f t="shared" ref="A1255:A1264" si="220">ROW()-2</f>
        <v>1253</v>
      </c>
      <c r="B1255" s="19" t="s">
        <v>4913</v>
      </c>
      <c r="C1255" s="19" t="s">
        <v>4914</v>
      </c>
      <c r="D1255" s="20" t="s">
        <v>1096</v>
      </c>
      <c r="E1255" s="19" t="s">
        <v>4915</v>
      </c>
      <c r="F1255" s="19">
        <v>5000</v>
      </c>
      <c r="G1255" s="19">
        <v>5000</v>
      </c>
      <c r="H1255" s="19">
        <v>800</v>
      </c>
      <c r="I1255" s="19">
        <v>340</v>
      </c>
      <c r="J1255" s="19">
        <v>0</v>
      </c>
      <c r="K1255" s="19" t="s">
        <v>1912</v>
      </c>
      <c r="L1255" s="19">
        <f t="shared" si="218"/>
        <v>1140</v>
      </c>
      <c r="M1255" s="19">
        <f t="shared" si="219"/>
        <v>1140</v>
      </c>
      <c r="N1255" s="19">
        <v>1</v>
      </c>
    </row>
    <row r="1256" customHeight="1" spans="1:14">
      <c r="A1256" s="19">
        <f t="shared" si="220"/>
        <v>1254</v>
      </c>
      <c r="B1256" s="19" t="s">
        <v>4916</v>
      </c>
      <c r="C1256" s="19" t="s">
        <v>4435</v>
      </c>
      <c r="D1256" s="20" t="s">
        <v>1096</v>
      </c>
      <c r="E1256" s="19" t="s">
        <v>1894</v>
      </c>
      <c r="F1256" s="19">
        <v>5000</v>
      </c>
      <c r="G1256" s="19">
        <v>5000</v>
      </c>
      <c r="H1256" s="19">
        <v>800</v>
      </c>
      <c r="I1256" s="19">
        <v>340</v>
      </c>
      <c r="J1256" s="19">
        <v>0</v>
      </c>
      <c r="K1256" s="19" t="s">
        <v>1976</v>
      </c>
      <c r="L1256" s="19">
        <f t="shared" si="218"/>
        <v>1140</v>
      </c>
      <c r="M1256" s="19">
        <f t="shared" si="219"/>
        <v>1140</v>
      </c>
      <c r="N1256" s="19">
        <v>0</v>
      </c>
    </row>
    <row r="1257" customHeight="1" spans="1:14">
      <c r="A1257" s="19">
        <f t="shared" si="220"/>
        <v>1255</v>
      </c>
      <c r="B1257" s="19" t="s">
        <v>4917</v>
      </c>
      <c r="C1257" s="19" t="s">
        <v>4918</v>
      </c>
      <c r="D1257" s="20" t="s">
        <v>1096</v>
      </c>
      <c r="E1257" s="19" t="s">
        <v>4919</v>
      </c>
      <c r="F1257" s="19">
        <v>5000</v>
      </c>
      <c r="G1257" s="19">
        <v>5000</v>
      </c>
      <c r="H1257" s="19">
        <v>800</v>
      </c>
      <c r="I1257" s="19">
        <v>340</v>
      </c>
      <c r="J1257" s="19">
        <v>0</v>
      </c>
      <c r="K1257" s="19" t="s">
        <v>1976</v>
      </c>
      <c r="L1257" s="19">
        <f t="shared" si="218"/>
        <v>1140</v>
      </c>
      <c r="M1257" s="19">
        <f t="shared" si="219"/>
        <v>1140</v>
      </c>
      <c r="N1257" s="19">
        <v>0</v>
      </c>
    </row>
    <row r="1258" customHeight="1" spans="1:14">
      <c r="A1258" s="19">
        <f t="shared" si="220"/>
        <v>1256</v>
      </c>
      <c r="B1258" s="19" t="s">
        <v>4920</v>
      </c>
      <c r="C1258" s="19" t="s">
        <v>4921</v>
      </c>
      <c r="D1258" s="20" t="s">
        <v>1100</v>
      </c>
      <c r="E1258" s="19" t="s">
        <v>3749</v>
      </c>
      <c r="F1258" s="19">
        <v>4999</v>
      </c>
      <c r="G1258" s="19">
        <v>4999</v>
      </c>
      <c r="H1258" s="19">
        <f t="shared" ref="H1258:H1264" si="221">F1258*0.16*(MID(K1258,12,2)-MID(K1258,5,2)+1)</f>
        <v>2399.52</v>
      </c>
      <c r="I1258" s="19">
        <v>1019.79</v>
      </c>
      <c r="J1258" s="19">
        <v>0</v>
      </c>
      <c r="K1258" s="19" t="s">
        <v>1744</v>
      </c>
      <c r="L1258" s="19">
        <f t="shared" ref="L1258:L1263" si="222">H1258+I1258</f>
        <v>3419.31</v>
      </c>
      <c r="M1258" s="19">
        <f t="shared" ref="M1258:M1263" si="223">L1258</f>
        <v>3419.31</v>
      </c>
      <c r="N1258" s="19">
        <v>16</v>
      </c>
    </row>
    <row r="1259" customHeight="1" spans="1:14">
      <c r="A1259" s="19">
        <f t="shared" si="220"/>
        <v>1257</v>
      </c>
      <c r="B1259" s="19" t="s">
        <v>4922</v>
      </c>
      <c r="C1259" s="19" t="s">
        <v>4923</v>
      </c>
      <c r="D1259" s="20" t="s">
        <v>1100</v>
      </c>
      <c r="E1259" s="19" t="s">
        <v>4924</v>
      </c>
      <c r="F1259" s="19">
        <v>4999</v>
      </c>
      <c r="G1259" s="19">
        <v>4999</v>
      </c>
      <c r="H1259" s="19">
        <f t="shared" si="221"/>
        <v>2399.52</v>
      </c>
      <c r="I1259" s="19">
        <v>1019.79</v>
      </c>
      <c r="J1259" s="19">
        <v>0</v>
      </c>
      <c r="K1259" s="19" t="s">
        <v>1744</v>
      </c>
      <c r="L1259" s="19">
        <f t="shared" si="222"/>
        <v>3419.31</v>
      </c>
      <c r="M1259" s="19">
        <f t="shared" si="223"/>
        <v>3419.31</v>
      </c>
      <c r="N1259" s="19">
        <v>14</v>
      </c>
    </row>
    <row r="1260" customHeight="1" spans="1:14">
      <c r="A1260" s="19">
        <f t="shared" si="220"/>
        <v>1258</v>
      </c>
      <c r="B1260" s="19" t="s">
        <v>4925</v>
      </c>
      <c r="C1260" s="19" t="s">
        <v>4926</v>
      </c>
      <c r="D1260" s="20" t="s">
        <v>1104</v>
      </c>
      <c r="E1260" s="19" t="s">
        <v>4927</v>
      </c>
      <c r="F1260" s="19">
        <v>4999</v>
      </c>
      <c r="G1260" s="19">
        <v>4999</v>
      </c>
      <c r="H1260" s="19">
        <f t="shared" si="221"/>
        <v>2399.52</v>
      </c>
      <c r="I1260" s="19">
        <v>1019.79</v>
      </c>
      <c r="J1260" s="19">
        <v>0</v>
      </c>
      <c r="K1260" s="19" t="s">
        <v>1744</v>
      </c>
      <c r="L1260" s="19">
        <f t="shared" si="222"/>
        <v>3419.31</v>
      </c>
      <c r="M1260" s="19">
        <f t="shared" si="223"/>
        <v>3419.31</v>
      </c>
      <c r="N1260" s="19">
        <v>7</v>
      </c>
    </row>
    <row r="1261" customHeight="1" spans="1:14">
      <c r="A1261" s="19">
        <f t="shared" si="220"/>
        <v>1259</v>
      </c>
      <c r="B1261" s="19" t="s">
        <v>4928</v>
      </c>
      <c r="C1261" s="19" t="s">
        <v>4260</v>
      </c>
      <c r="D1261" s="20" t="s">
        <v>1104</v>
      </c>
      <c r="E1261" s="19" t="s">
        <v>4929</v>
      </c>
      <c r="F1261" s="19">
        <v>4999</v>
      </c>
      <c r="G1261" s="19">
        <v>4999</v>
      </c>
      <c r="H1261" s="19">
        <f t="shared" si="221"/>
        <v>2399.52</v>
      </c>
      <c r="I1261" s="19">
        <v>1019.79</v>
      </c>
      <c r="J1261" s="19">
        <v>0</v>
      </c>
      <c r="K1261" s="19" t="s">
        <v>1744</v>
      </c>
      <c r="L1261" s="19">
        <f t="shared" si="222"/>
        <v>3419.31</v>
      </c>
      <c r="M1261" s="19">
        <f t="shared" si="223"/>
        <v>3419.31</v>
      </c>
      <c r="N1261" s="19">
        <v>5</v>
      </c>
    </row>
    <row r="1262" customHeight="1" spans="1:14">
      <c r="A1262" s="19">
        <f t="shared" si="220"/>
        <v>1260</v>
      </c>
      <c r="B1262" s="19" t="s">
        <v>4930</v>
      </c>
      <c r="C1262" s="19" t="s">
        <v>4931</v>
      </c>
      <c r="D1262" s="20" t="s">
        <v>1104</v>
      </c>
      <c r="E1262" s="19" t="s">
        <v>4932</v>
      </c>
      <c r="F1262" s="19">
        <v>4999</v>
      </c>
      <c r="G1262" s="19">
        <v>4999</v>
      </c>
      <c r="H1262" s="19">
        <f t="shared" si="221"/>
        <v>2399.52</v>
      </c>
      <c r="I1262" s="19">
        <v>1019.79</v>
      </c>
      <c r="J1262" s="19">
        <v>0</v>
      </c>
      <c r="K1262" s="19" t="s">
        <v>1744</v>
      </c>
      <c r="L1262" s="19">
        <f t="shared" si="222"/>
        <v>3419.31</v>
      </c>
      <c r="M1262" s="19">
        <f t="shared" si="223"/>
        <v>3419.31</v>
      </c>
      <c r="N1262" s="19">
        <v>4</v>
      </c>
    </row>
    <row r="1263" customHeight="1" spans="1:14">
      <c r="A1263" s="19">
        <f t="shared" si="220"/>
        <v>1261</v>
      </c>
      <c r="B1263" s="19" t="s">
        <v>4933</v>
      </c>
      <c r="C1263" s="19" t="s">
        <v>4934</v>
      </c>
      <c r="D1263" s="20" t="s">
        <v>1104</v>
      </c>
      <c r="E1263" s="19" t="s">
        <v>4009</v>
      </c>
      <c r="F1263" s="19">
        <v>4999</v>
      </c>
      <c r="G1263" s="19">
        <v>4999</v>
      </c>
      <c r="H1263" s="19">
        <f t="shared" si="221"/>
        <v>2399.52</v>
      </c>
      <c r="I1263" s="19">
        <v>1019.79</v>
      </c>
      <c r="J1263" s="19">
        <v>0</v>
      </c>
      <c r="K1263" s="19" t="s">
        <v>1744</v>
      </c>
      <c r="L1263" s="19">
        <f t="shared" si="222"/>
        <v>3419.31</v>
      </c>
      <c r="M1263" s="19">
        <f t="shared" si="223"/>
        <v>3419.31</v>
      </c>
      <c r="N1263" s="19">
        <v>2</v>
      </c>
    </row>
    <row r="1264" customHeight="1" spans="1:14">
      <c r="A1264" s="19">
        <f t="shared" si="220"/>
        <v>1262</v>
      </c>
      <c r="B1264" s="19" t="s">
        <v>4935</v>
      </c>
      <c r="C1264" s="19" t="s">
        <v>4289</v>
      </c>
      <c r="D1264" s="20" t="s">
        <v>1107</v>
      </c>
      <c r="E1264" s="19" t="s">
        <v>2602</v>
      </c>
      <c r="F1264" s="19">
        <v>4999</v>
      </c>
      <c r="G1264" s="19">
        <v>4999</v>
      </c>
      <c r="H1264" s="19">
        <f t="shared" si="221"/>
        <v>2399.52</v>
      </c>
      <c r="I1264" s="19">
        <v>1019.79</v>
      </c>
      <c r="J1264" s="19">
        <v>0</v>
      </c>
      <c r="K1264" s="19" t="s">
        <v>1744</v>
      </c>
      <c r="L1264" s="19">
        <f t="shared" ref="L1264:L1274" si="224">H1264+I1264</f>
        <v>3419.31</v>
      </c>
      <c r="M1264" s="19">
        <f t="shared" ref="M1264:M1278" si="225">L1264</f>
        <v>3419.31</v>
      </c>
      <c r="N1264" s="19">
        <v>16</v>
      </c>
    </row>
    <row r="1265" customHeight="1" spans="1:14">
      <c r="A1265" s="19">
        <f t="shared" ref="A1265:A1274" si="226">ROW()-2</f>
        <v>1263</v>
      </c>
      <c r="B1265" s="19" t="s">
        <v>4936</v>
      </c>
      <c r="C1265" s="19" t="s">
        <v>4937</v>
      </c>
      <c r="D1265" s="20" t="s">
        <v>1111</v>
      </c>
      <c r="E1265" s="19" t="s">
        <v>4938</v>
      </c>
      <c r="F1265" s="19">
        <v>5000</v>
      </c>
      <c r="G1265" s="19">
        <v>5000</v>
      </c>
      <c r="H1265" s="19">
        <f>800*3</f>
        <v>2400</v>
      </c>
      <c r="I1265" s="19">
        <f>340*3</f>
        <v>1020</v>
      </c>
      <c r="J1265" s="19">
        <v>0</v>
      </c>
      <c r="K1265" s="19" t="s">
        <v>1744</v>
      </c>
      <c r="L1265" s="19">
        <f t="shared" si="224"/>
        <v>3420</v>
      </c>
      <c r="M1265" s="19">
        <f t="shared" si="225"/>
        <v>3420</v>
      </c>
      <c r="N1265" s="19">
        <v>29</v>
      </c>
    </row>
    <row r="1266" customHeight="1" spans="1:14">
      <c r="A1266" s="19">
        <f t="shared" si="226"/>
        <v>1264</v>
      </c>
      <c r="B1266" s="19" t="s">
        <v>4939</v>
      </c>
      <c r="C1266" s="19" t="s">
        <v>4940</v>
      </c>
      <c r="D1266" s="20" t="s">
        <v>1111</v>
      </c>
      <c r="E1266" s="19" t="s">
        <v>4601</v>
      </c>
      <c r="F1266" s="19">
        <v>4999</v>
      </c>
      <c r="G1266" s="19">
        <v>4999</v>
      </c>
      <c r="H1266" s="19">
        <f t="shared" ref="H1266:H1270" si="227">799.84*3</f>
        <v>2399.52</v>
      </c>
      <c r="I1266" s="19">
        <f t="shared" ref="I1266:I1270" si="228">339.93*3</f>
        <v>1019.79</v>
      </c>
      <c r="J1266" s="19">
        <v>0</v>
      </c>
      <c r="K1266" s="19" t="s">
        <v>1744</v>
      </c>
      <c r="L1266" s="19">
        <f t="shared" si="224"/>
        <v>3419.31</v>
      </c>
      <c r="M1266" s="19">
        <f t="shared" si="225"/>
        <v>3419.31</v>
      </c>
      <c r="N1266" s="19">
        <v>10</v>
      </c>
    </row>
    <row r="1267" customHeight="1" spans="1:14">
      <c r="A1267" s="19">
        <f t="shared" si="226"/>
        <v>1265</v>
      </c>
      <c r="B1267" s="19" t="s">
        <v>4941</v>
      </c>
      <c r="C1267" s="19" t="s">
        <v>3772</v>
      </c>
      <c r="D1267" s="20" t="s">
        <v>1111</v>
      </c>
      <c r="E1267" s="19" t="s">
        <v>2500</v>
      </c>
      <c r="F1267" s="19">
        <v>4999</v>
      </c>
      <c r="G1267" s="19">
        <v>4999</v>
      </c>
      <c r="H1267" s="19">
        <f t="shared" si="227"/>
        <v>2399.52</v>
      </c>
      <c r="I1267" s="19">
        <f t="shared" si="228"/>
        <v>1019.79</v>
      </c>
      <c r="J1267" s="19">
        <v>0</v>
      </c>
      <c r="K1267" s="19" t="s">
        <v>1744</v>
      </c>
      <c r="L1267" s="19">
        <f t="shared" si="224"/>
        <v>3419.31</v>
      </c>
      <c r="M1267" s="19">
        <f t="shared" si="225"/>
        <v>3419.31</v>
      </c>
      <c r="N1267" s="19">
        <v>17</v>
      </c>
    </row>
    <row r="1268" s="13" customFormat="1" customHeight="1" spans="1:14">
      <c r="A1268" s="19">
        <f t="shared" si="226"/>
        <v>1266</v>
      </c>
      <c r="B1268" s="19" t="s">
        <v>4942</v>
      </c>
      <c r="C1268" s="19" t="s">
        <v>4943</v>
      </c>
      <c r="D1268" s="20" t="s">
        <v>1111</v>
      </c>
      <c r="E1268" s="19" t="s">
        <v>2857</v>
      </c>
      <c r="F1268" s="19">
        <v>4999</v>
      </c>
      <c r="G1268" s="19">
        <v>4999</v>
      </c>
      <c r="H1268" s="19">
        <f t="shared" si="227"/>
        <v>2399.52</v>
      </c>
      <c r="I1268" s="19">
        <f t="shared" si="228"/>
        <v>1019.79</v>
      </c>
      <c r="J1268" s="19">
        <v>0</v>
      </c>
      <c r="K1268" s="19" t="s">
        <v>1744</v>
      </c>
      <c r="L1268" s="19">
        <f t="shared" si="224"/>
        <v>3419.31</v>
      </c>
      <c r="M1268" s="19">
        <f t="shared" si="225"/>
        <v>3419.31</v>
      </c>
      <c r="N1268" s="19">
        <v>11</v>
      </c>
    </row>
    <row r="1269" s="13" customFormat="1" customHeight="1" spans="1:14">
      <c r="A1269" s="19">
        <f t="shared" si="226"/>
        <v>1267</v>
      </c>
      <c r="B1269" s="19" t="s">
        <v>4944</v>
      </c>
      <c r="C1269" s="19" t="s">
        <v>4945</v>
      </c>
      <c r="D1269" s="20" t="s">
        <v>1111</v>
      </c>
      <c r="E1269" s="19" t="s">
        <v>4946</v>
      </c>
      <c r="F1269" s="19">
        <v>4999</v>
      </c>
      <c r="G1269" s="19">
        <v>4999</v>
      </c>
      <c r="H1269" s="19">
        <f t="shared" si="227"/>
        <v>2399.52</v>
      </c>
      <c r="I1269" s="19">
        <f t="shared" si="228"/>
        <v>1019.79</v>
      </c>
      <c r="J1269" s="19">
        <v>0</v>
      </c>
      <c r="K1269" s="19" t="s">
        <v>1744</v>
      </c>
      <c r="L1269" s="19">
        <f t="shared" si="224"/>
        <v>3419.31</v>
      </c>
      <c r="M1269" s="19">
        <f t="shared" si="225"/>
        <v>3419.31</v>
      </c>
      <c r="N1269" s="19">
        <v>16</v>
      </c>
    </row>
    <row r="1270" s="13" customFormat="1" customHeight="1" spans="1:14">
      <c r="A1270" s="19">
        <f t="shared" si="226"/>
        <v>1268</v>
      </c>
      <c r="B1270" s="19" t="s">
        <v>4947</v>
      </c>
      <c r="C1270" s="19" t="s">
        <v>4948</v>
      </c>
      <c r="D1270" s="20" t="s">
        <v>1111</v>
      </c>
      <c r="E1270" s="19" t="s">
        <v>2930</v>
      </c>
      <c r="F1270" s="19">
        <v>4999</v>
      </c>
      <c r="G1270" s="19">
        <v>4999</v>
      </c>
      <c r="H1270" s="19">
        <f t="shared" si="227"/>
        <v>2399.52</v>
      </c>
      <c r="I1270" s="19">
        <f t="shared" si="228"/>
        <v>1019.79</v>
      </c>
      <c r="J1270" s="19">
        <v>0</v>
      </c>
      <c r="K1270" s="19" t="s">
        <v>1744</v>
      </c>
      <c r="L1270" s="19">
        <f t="shared" si="224"/>
        <v>3419.31</v>
      </c>
      <c r="M1270" s="19">
        <f t="shared" si="225"/>
        <v>3419.31</v>
      </c>
      <c r="N1270" s="19">
        <v>5</v>
      </c>
    </row>
    <row r="1271" s="13" customFormat="1" customHeight="1" spans="1:14">
      <c r="A1271" s="19">
        <f t="shared" si="226"/>
        <v>1269</v>
      </c>
      <c r="B1271" s="19" t="s">
        <v>4949</v>
      </c>
      <c r="C1271" s="19" t="s">
        <v>4950</v>
      </c>
      <c r="D1271" s="20" t="s">
        <v>1115</v>
      </c>
      <c r="E1271" s="19" t="s">
        <v>4951</v>
      </c>
      <c r="F1271" s="19">
        <v>4999</v>
      </c>
      <c r="G1271" s="19">
        <v>4999</v>
      </c>
      <c r="H1271" s="19">
        <f>799.84*2</f>
        <v>1599.68</v>
      </c>
      <c r="I1271" s="19">
        <f>339.93*2</f>
        <v>679.86</v>
      </c>
      <c r="J1271" s="19">
        <v>0</v>
      </c>
      <c r="K1271" s="19" t="s">
        <v>2193</v>
      </c>
      <c r="L1271" s="19">
        <f t="shared" si="224"/>
        <v>2279.54</v>
      </c>
      <c r="M1271" s="19">
        <f t="shared" si="225"/>
        <v>2279.54</v>
      </c>
      <c r="N1271" s="19">
        <v>34</v>
      </c>
    </row>
    <row r="1272" s="13" customFormat="1" customHeight="1" spans="1:14">
      <c r="A1272" s="19">
        <f t="shared" si="226"/>
        <v>1270</v>
      </c>
      <c r="B1272" s="19" t="s">
        <v>4952</v>
      </c>
      <c r="C1272" s="19" t="s">
        <v>4953</v>
      </c>
      <c r="D1272" s="20" t="s">
        <v>1115</v>
      </c>
      <c r="E1272" s="19" t="s">
        <v>4954</v>
      </c>
      <c r="F1272" s="19">
        <v>4999</v>
      </c>
      <c r="G1272" s="19">
        <v>4999</v>
      </c>
      <c r="H1272" s="19">
        <v>2399.52</v>
      </c>
      <c r="I1272" s="19">
        <v>1019.79</v>
      </c>
      <c r="J1272" s="19">
        <v>0</v>
      </c>
      <c r="K1272" s="19" t="s">
        <v>1744</v>
      </c>
      <c r="L1272" s="19">
        <f t="shared" si="224"/>
        <v>3419.31</v>
      </c>
      <c r="M1272" s="19">
        <f t="shared" si="225"/>
        <v>3419.31</v>
      </c>
      <c r="N1272" s="19">
        <v>24</v>
      </c>
    </row>
    <row r="1273" s="13" customFormat="1" customHeight="1" spans="1:14">
      <c r="A1273" s="19">
        <f t="shared" si="226"/>
        <v>1271</v>
      </c>
      <c r="B1273" s="19" t="s">
        <v>4955</v>
      </c>
      <c r="C1273" s="19" t="s">
        <v>4956</v>
      </c>
      <c r="D1273" s="20" t="s">
        <v>1115</v>
      </c>
      <c r="E1273" s="19" t="s">
        <v>4957</v>
      </c>
      <c r="F1273" s="19">
        <v>4999</v>
      </c>
      <c r="G1273" s="19">
        <v>4999</v>
      </c>
      <c r="H1273" s="19">
        <v>2399.52</v>
      </c>
      <c r="I1273" s="19">
        <v>1019.79</v>
      </c>
      <c r="J1273" s="19">
        <v>0</v>
      </c>
      <c r="K1273" s="19" t="s">
        <v>1744</v>
      </c>
      <c r="L1273" s="19">
        <f t="shared" si="224"/>
        <v>3419.31</v>
      </c>
      <c r="M1273" s="19">
        <f t="shared" si="225"/>
        <v>3419.31</v>
      </c>
      <c r="N1273" s="19">
        <v>18</v>
      </c>
    </row>
    <row r="1274" s="13" customFormat="1" customHeight="1" spans="1:14">
      <c r="A1274" s="19">
        <f t="shared" si="226"/>
        <v>1272</v>
      </c>
      <c r="B1274" s="19" t="s">
        <v>4958</v>
      </c>
      <c r="C1274" s="19" t="s">
        <v>4959</v>
      </c>
      <c r="D1274" s="20" t="s">
        <v>1119</v>
      </c>
      <c r="E1274" s="19" t="s">
        <v>4580</v>
      </c>
      <c r="F1274" s="19">
        <v>4999</v>
      </c>
      <c r="G1274" s="19">
        <v>4999</v>
      </c>
      <c r="H1274" s="19">
        <v>2399.52</v>
      </c>
      <c r="I1274" s="19">
        <v>1019.79</v>
      </c>
      <c r="J1274" s="19">
        <v>0</v>
      </c>
      <c r="K1274" s="19" t="s">
        <v>1744</v>
      </c>
      <c r="L1274" s="19">
        <f t="shared" si="224"/>
        <v>3419.31</v>
      </c>
      <c r="M1274" s="19">
        <f t="shared" si="225"/>
        <v>3419.31</v>
      </c>
      <c r="N1274" s="19">
        <v>19</v>
      </c>
    </row>
    <row r="1275" s="13" customFormat="1" customHeight="1" spans="1:14">
      <c r="A1275" s="19">
        <f t="shared" ref="A1275:A1284" si="229">ROW()-2</f>
        <v>1273</v>
      </c>
      <c r="B1275" s="19" t="s">
        <v>4960</v>
      </c>
      <c r="C1275" s="19" t="s">
        <v>4961</v>
      </c>
      <c r="D1275" s="20" t="s">
        <v>1123</v>
      </c>
      <c r="E1275" s="19" t="s">
        <v>4158</v>
      </c>
      <c r="F1275" s="19">
        <v>4999</v>
      </c>
      <c r="G1275" s="19">
        <v>4999</v>
      </c>
      <c r="H1275" s="19">
        <v>799.84</v>
      </c>
      <c r="I1275" s="19">
        <v>339.93</v>
      </c>
      <c r="J1275" s="19">
        <v>0</v>
      </c>
      <c r="K1275" s="19" t="s">
        <v>1912</v>
      </c>
      <c r="L1275" s="19">
        <v>1139.77</v>
      </c>
      <c r="M1275" s="19">
        <v>1139.77</v>
      </c>
      <c r="N1275" s="19">
        <v>35</v>
      </c>
    </row>
    <row r="1276" s="13" customFormat="1" customHeight="1" spans="1:14">
      <c r="A1276" s="19">
        <f t="shared" si="229"/>
        <v>1274</v>
      </c>
      <c r="B1276" s="19" t="s">
        <v>4278</v>
      </c>
      <c r="C1276" s="19" t="s">
        <v>4962</v>
      </c>
      <c r="D1276" s="20" t="s">
        <v>1123</v>
      </c>
      <c r="E1276" s="19" t="s">
        <v>1819</v>
      </c>
      <c r="F1276" s="19">
        <v>4999</v>
      </c>
      <c r="G1276" s="19">
        <v>4999</v>
      </c>
      <c r="H1276" s="19">
        <v>1599.68</v>
      </c>
      <c r="I1276" s="19">
        <v>679.86</v>
      </c>
      <c r="J1276" s="19">
        <v>0</v>
      </c>
      <c r="K1276" s="19" t="s">
        <v>2193</v>
      </c>
      <c r="L1276" s="19">
        <v>2279.54</v>
      </c>
      <c r="M1276" s="19">
        <v>2279.54</v>
      </c>
      <c r="N1276" s="19">
        <v>34</v>
      </c>
    </row>
    <row r="1277" s="13" customFormat="1" customHeight="1" spans="1:14">
      <c r="A1277" s="19">
        <f t="shared" si="229"/>
        <v>1275</v>
      </c>
      <c r="B1277" s="19" t="s">
        <v>4963</v>
      </c>
      <c r="C1277" s="19" t="s">
        <v>2546</v>
      </c>
      <c r="D1277" s="20" t="s">
        <v>1123</v>
      </c>
      <c r="E1277" s="19" t="s">
        <v>4964</v>
      </c>
      <c r="F1277" s="19">
        <v>4999</v>
      </c>
      <c r="G1277" s="19">
        <v>4999</v>
      </c>
      <c r="H1277" s="19">
        <v>2399.52</v>
      </c>
      <c r="I1277" s="19">
        <v>1019.79</v>
      </c>
      <c r="J1277" s="19">
        <v>0</v>
      </c>
      <c r="K1277" s="19" t="s">
        <v>1744</v>
      </c>
      <c r="L1277" s="19">
        <f>H1277+I1277</f>
        <v>3419.31</v>
      </c>
      <c r="M1277" s="19">
        <f t="shared" si="225"/>
        <v>3419.31</v>
      </c>
      <c r="N1277" s="19">
        <v>27</v>
      </c>
    </row>
    <row r="1278" s="13" customFormat="1" customHeight="1" spans="1:14">
      <c r="A1278" s="19">
        <f t="shared" si="229"/>
        <v>1276</v>
      </c>
      <c r="B1278" s="19" t="s">
        <v>4965</v>
      </c>
      <c r="C1278" s="19" t="s">
        <v>4966</v>
      </c>
      <c r="D1278" s="20" t="s">
        <v>1126</v>
      </c>
      <c r="E1278" s="19" t="s">
        <v>4009</v>
      </c>
      <c r="F1278" s="19">
        <v>4999</v>
      </c>
      <c r="G1278" s="19">
        <v>4999</v>
      </c>
      <c r="H1278" s="19">
        <f>F1278*0.16*(MID(K1278,12,2)-MID(K1278,5,2)+1)</f>
        <v>2399.52</v>
      </c>
      <c r="I1278" s="19">
        <f>1019.79</f>
        <v>1019.79</v>
      </c>
      <c r="J1278" s="19">
        <v>0</v>
      </c>
      <c r="K1278" s="19" t="s">
        <v>1744</v>
      </c>
      <c r="L1278" s="19">
        <f>H1278+I1278</f>
        <v>3419.31</v>
      </c>
      <c r="M1278" s="19">
        <f t="shared" si="225"/>
        <v>3419.31</v>
      </c>
      <c r="N1278" s="19">
        <v>32</v>
      </c>
    </row>
    <row r="1279" s="13" customFormat="1" customHeight="1" spans="1:14">
      <c r="A1279" s="19">
        <f t="shared" si="229"/>
        <v>1277</v>
      </c>
      <c r="B1279" s="19" t="s">
        <v>4967</v>
      </c>
      <c r="C1279" s="19" t="s">
        <v>4968</v>
      </c>
      <c r="D1279" s="20" t="s">
        <v>1130</v>
      </c>
      <c r="E1279" s="19" t="s">
        <v>4969</v>
      </c>
      <c r="F1279" s="19">
        <v>4999</v>
      </c>
      <c r="G1279" s="19">
        <v>4999</v>
      </c>
      <c r="H1279" s="19">
        <v>2399.52</v>
      </c>
      <c r="I1279" s="19">
        <v>1019.79</v>
      </c>
      <c r="J1279" s="19">
        <v>0</v>
      </c>
      <c r="K1279" s="19" t="s">
        <v>1744</v>
      </c>
      <c r="L1279" s="19">
        <v>3419.31</v>
      </c>
      <c r="M1279" s="19">
        <v>3419.31</v>
      </c>
      <c r="N1279" s="19">
        <v>2</v>
      </c>
    </row>
    <row r="1280" s="13" customFormat="1" customHeight="1" spans="1:14">
      <c r="A1280" s="19">
        <f t="shared" si="229"/>
        <v>1278</v>
      </c>
      <c r="B1280" s="19" t="s">
        <v>4970</v>
      </c>
      <c r="C1280" s="19" t="s">
        <v>1959</v>
      </c>
      <c r="D1280" s="20" t="s">
        <v>1130</v>
      </c>
      <c r="E1280" s="19" t="s">
        <v>4095</v>
      </c>
      <c r="F1280" s="19">
        <v>4999</v>
      </c>
      <c r="G1280" s="19">
        <v>4999</v>
      </c>
      <c r="H1280" s="19">
        <v>2399.52</v>
      </c>
      <c r="I1280" s="19">
        <v>1019.79</v>
      </c>
      <c r="J1280" s="19">
        <v>0</v>
      </c>
      <c r="K1280" s="19" t="s">
        <v>1744</v>
      </c>
      <c r="L1280" s="19">
        <v>3419.31</v>
      </c>
      <c r="M1280" s="19">
        <v>3419.31</v>
      </c>
      <c r="N1280" s="19">
        <v>19</v>
      </c>
    </row>
    <row r="1281" s="13" customFormat="1" customHeight="1" spans="1:14">
      <c r="A1281" s="19">
        <f t="shared" si="229"/>
        <v>1279</v>
      </c>
      <c r="B1281" s="19" t="s">
        <v>4971</v>
      </c>
      <c r="C1281" s="19" t="s">
        <v>2741</v>
      </c>
      <c r="D1281" s="20" t="s">
        <v>1130</v>
      </c>
      <c r="E1281" s="19" t="s">
        <v>2112</v>
      </c>
      <c r="F1281" s="19">
        <v>4999</v>
      </c>
      <c r="G1281" s="19">
        <v>4999</v>
      </c>
      <c r="H1281" s="19">
        <v>2399.52</v>
      </c>
      <c r="I1281" s="19">
        <v>1019.79</v>
      </c>
      <c r="J1281" s="19">
        <v>0</v>
      </c>
      <c r="K1281" s="19" t="s">
        <v>1744</v>
      </c>
      <c r="L1281" s="19">
        <v>3419.31</v>
      </c>
      <c r="M1281" s="19">
        <v>3419.31</v>
      </c>
      <c r="N1281" s="19">
        <v>2</v>
      </c>
    </row>
    <row r="1282" s="13" customFormat="1" customHeight="1" spans="1:14">
      <c r="A1282" s="19">
        <f t="shared" si="229"/>
        <v>1280</v>
      </c>
      <c r="B1282" s="19" t="s">
        <v>4972</v>
      </c>
      <c r="C1282" s="19" t="s">
        <v>4973</v>
      </c>
      <c r="D1282" s="20" t="s">
        <v>1130</v>
      </c>
      <c r="E1282" s="19" t="s">
        <v>4974</v>
      </c>
      <c r="F1282" s="19">
        <v>4999</v>
      </c>
      <c r="G1282" s="19">
        <v>4999</v>
      </c>
      <c r="H1282" s="19">
        <v>2399.52</v>
      </c>
      <c r="I1282" s="19">
        <v>1019.79</v>
      </c>
      <c r="J1282" s="19">
        <v>0</v>
      </c>
      <c r="K1282" s="19" t="s">
        <v>1744</v>
      </c>
      <c r="L1282" s="19">
        <v>3419.31</v>
      </c>
      <c r="M1282" s="19">
        <v>3419.31</v>
      </c>
      <c r="N1282" s="19">
        <v>2</v>
      </c>
    </row>
    <row r="1283" s="13" customFormat="1" customHeight="1" spans="1:14">
      <c r="A1283" s="19">
        <f t="shared" si="229"/>
        <v>1281</v>
      </c>
      <c r="B1283" s="19" t="s">
        <v>4975</v>
      </c>
      <c r="C1283" s="19" t="s">
        <v>1756</v>
      </c>
      <c r="D1283" s="20" t="s">
        <v>1130</v>
      </c>
      <c r="E1283" s="19" t="s">
        <v>4022</v>
      </c>
      <c r="F1283" s="19">
        <v>4999</v>
      </c>
      <c r="G1283" s="19">
        <v>4999</v>
      </c>
      <c r="H1283" s="19">
        <v>2399.52</v>
      </c>
      <c r="I1283" s="19">
        <v>1019.79</v>
      </c>
      <c r="J1283" s="19">
        <v>0</v>
      </c>
      <c r="K1283" s="19" t="s">
        <v>1744</v>
      </c>
      <c r="L1283" s="19">
        <v>3419.31</v>
      </c>
      <c r="M1283" s="19">
        <v>3419.31</v>
      </c>
      <c r="N1283" s="19">
        <v>2</v>
      </c>
    </row>
    <row r="1284" s="13" customFormat="1" customHeight="1" spans="1:14">
      <c r="A1284" s="19">
        <f t="shared" si="229"/>
        <v>1282</v>
      </c>
      <c r="B1284" s="19" t="s">
        <v>4976</v>
      </c>
      <c r="C1284" s="19" t="s">
        <v>4977</v>
      </c>
      <c r="D1284" s="20" t="s">
        <v>1130</v>
      </c>
      <c r="E1284" s="19" t="s">
        <v>4978</v>
      </c>
      <c r="F1284" s="19">
        <v>4999</v>
      </c>
      <c r="G1284" s="19">
        <v>4999</v>
      </c>
      <c r="H1284" s="19">
        <v>2399.52</v>
      </c>
      <c r="I1284" s="19">
        <v>1019.79</v>
      </c>
      <c r="J1284" s="19">
        <v>0</v>
      </c>
      <c r="K1284" s="19" t="s">
        <v>1744</v>
      </c>
      <c r="L1284" s="19">
        <v>3419.31</v>
      </c>
      <c r="M1284" s="19">
        <v>3419.31</v>
      </c>
      <c r="N1284" s="19">
        <v>2</v>
      </c>
    </row>
    <row r="1285" s="13" customFormat="1" customHeight="1" spans="1:14">
      <c r="A1285" s="19">
        <f t="shared" ref="A1285:A1294" si="230">ROW()-2</f>
        <v>1283</v>
      </c>
      <c r="B1285" s="19" t="s">
        <v>4979</v>
      </c>
      <c r="C1285" s="19" t="s">
        <v>4980</v>
      </c>
      <c r="D1285" s="20" t="s">
        <v>1134</v>
      </c>
      <c r="E1285" s="19" t="s">
        <v>4981</v>
      </c>
      <c r="F1285" s="19">
        <v>4999</v>
      </c>
      <c r="G1285" s="19">
        <v>4999</v>
      </c>
      <c r="H1285" s="19">
        <v>2399.52</v>
      </c>
      <c r="I1285" s="19">
        <v>1019.79</v>
      </c>
      <c r="J1285" s="19">
        <v>0</v>
      </c>
      <c r="K1285" s="19" t="s">
        <v>1744</v>
      </c>
      <c r="L1285" s="19">
        <v>3419.31</v>
      </c>
      <c r="M1285" s="19">
        <v>3419.31</v>
      </c>
      <c r="N1285" s="19">
        <v>27</v>
      </c>
    </row>
    <row r="1286" s="13" customFormat="1" customHeight="1" spans="1:14">
      <c r="A1286" s="19">
        <f t="shared" si="230"/>
        <v>1284</v>
      </c>
      <c r="B1286" s="19" t="s">
        <v>4982</v>
      </c>
      <c r="C1286" s="19" t="s">
        <v>4983</v>
      </c>
      <c r="D1286" s="20" t="s">
        <v>1134</v>
      </c>
      <c r="E1286" s="19" t="s">
        <v>3053</v>
      </c>
      <c r="F1286" s="19">
        <v>4999</v>
      </c>
      <c r="G1286" s="19">
        <v>4999</v>
      </c>
      <c r="H1286" s="19">
        <v>2399.52</v>
      </c>
      <c r="I1286" s="19">
        <v>1019.79</v>
      </c>
      <c r="J1286" s="19">
        <v>0</v>
      </c>
      <c r="K1286" s="19" t="s">
        <v>1744</v>
      </c>
      <c r="L1286" s="19">
        <v>3419.31</v>
      </c>
      <c r="M1286" s="19">
        <v>3419.31</v>
      </c>
      <c r="N1286" s="19">
        <v>27</v>
      </c>
    </row>
    <row r="1287" s="13" customFormat="1" customHeight="1" spans="1:14">
      <c r="A1287" s="19">
        <f t="shared" si="230"/>
        <v>1285</v>
      </c>
      <c r="B1287" s="19" t="s">
        <v>4984</v>
      </c>
      <c r="C1287" s="19" t="s">
        <v>4985</v>
      </c>
      <c r="D1287" s="20" t="s">
        <v>1138</v>
      </c>
      <c r="E1287" s="19" t="s">
        <v>4986</v>
      </c>
      <c r="F1287" s="19">
        <v>4999</v>
      </c>
      <c r="G1287" s="19">
        <v>4999</v>
      </c>
      <c r="H1287" s="19">
        <v>2399.52</v>
      </c>
      <c r="I1287" s="19">
        <v>1019.79</v>
      </c>
      <c r="J1287" s="19">
        <v>0</v>
      </c>
      <c r="K1287" s="19" t="s">
        <v>1744</v>
      </c>
      <c r="L1287" s="19">
        <v>3419.31</v>
      </c>
      <c r="M1287" s="19">
        <v>3419.31</v>
      </c>
      <c r="N1287" s="19">
        <v>16</v>
      </c>
    </row>
    <row r="1288" s="13" customFormat="1" customHeight="1" spans="1:14">
      <c r="A1288" s="19">
        <f t="shared" si="230"/>
        <v>1286</v>
      </c>
      <c r="B1288" s="19" t="s">
        <v>4987</v>
      </c>
      <c r="C1288" s="19" t="s">
        <v>4988</v>
      </c>
      <c r="D1288" s="20" t="s">
        <v>1142</v>
      </c>
      <c r="E1288" s="19" t="s">
        <v>4989</v>
      </c>
      <c r="F1288" s="19">
        <v>4999</v>
      </c>
      <c r="G1288" s="19">
        <v>4999</v>
      </c>
      <c r="H1288" s="19">
        <v>2399.52</v>
      </c>
      <c r="I1288" s="19">
        <v>1019.79</v>
      </c>
      <c r="J1288" s="19">
        <v>0</v>
      </c>
      <c r="K1288" s="19" t="s">
        <v>1744</v>
      </c>
      <c r="L1288" s="19">
        <v>3419.31</v>
      </c>
      <c r="M1288" s="19">
        <v>3419.31</v>
      </c>
      <c r="N1288" s="19">
        <v>16</v>
      </c>
    </row>
    <row r="1289" s="13" customFormat="1" customHeight="1" spans="1:14">
      <c r="A1289" s="19">
        <f t="shared" si="230"/>
        <v>1287</v>
      </c>
      <c r="B1289" s="19" t="s">
        <v>4990</v>
      </c>
      <c r="C1289" s="19" t="s">
        <v>3423</v>
      </c>
      <c r="D1289" s="20" t="s">
        <v>1142</v>
      </c>
      <c r="E1289" s="19" t="s">
        <v>4099</v>
      </c>
      <c r="F1289" s="19">
        <v>4999</v>
      </c>
      <c r="G1289" s="19">
        <v>4999</v>
      </c>
      <c r="H1289" s="19">
        <v>2399.52</v>
      </c>
      <c r="I1289" s="19">
        <v>1019.79</v>
      </c>
      <c r="J1289" s="19">
        <v>0</v>
      </c>
      <c r="K1289" s="19" t="s">
        <v>1744</v>
      </c>
      <c r="L1289" s="19">
        <v>3419.31</v>
      </c>
      <c r="M1289" s="19">
        <v>3419.31</v>
      </c>
      <c r="N1289" s="19">
        <v>24</v>
      </c>
    </row>
    <row r="1290" s="13" customFormat="1" customHeight="1" spans="1:14">
      <c r="A1290" s="19">
        <f t="shared" si="230"/>
        <v>1288</v>
      </c>
      <c r="B1290" s="19" t="s">
        <v>4991</v>
      </c>
      <c r="C1290" s="19" t="s">
        <v>4992</v>
      </c>
      <c r="D1290" s="20" t="s">
        <v>1142</v>
      </c>
      <c r="E1290" s="19" t="s">
        <v>2228</v>
      </c>
      <c r="F1290" s="19">
        <v>4999</v>
      </c>
      <c r="G1290" s="19">
        <v>4999</v>
      </c>
      <c r="H1290" s="19">
        <v>2399.52</v>
      </c>
      <c r="I1290" s="19">
        <v>1019.79</v>
      </c>
      <c r="J1290" s="19">
        <v>0</v>
      </c>
      <c r="K1290" s="19" t="s">
        <v>1744</v>
      </c>
      <c r="L1290" s="19">
        <v>3419.31</v>
      </c>
      <c r="M1290" s="19">
        <v>3419.31</v>
      </c>
      <c r="N1290" s="19">
        <v>33</v>
      </c>
    </row>
    <row r="1291" s="13" customFormat="1" customHeight="1" spans="1:14">
      <c r="A1291" s="19">
        <f t="shared" si="230"/>
        <v>1289</v>
      </c>
      <c r="B1291" s="19" t="s">
        <v>4993</v>
      </c>
      <c r="C1291" s="19" t="s">
        <v>4620</v>
      </c>
      <c r="D1291" s="20" t="s">
        <v>1142</v>
      </c>
      <c r="E1291" s="19" t="s">
        <v>4994</v>
      </c>
      <c r="F1291" s="19">
        <v>4999</v>
      </c>
      <c r="G1291" s="19">
        <v>4999</v>
      </c>
      <c r="H1291" s="19">
        <v>2399.52</v>
      </c>
      <c r="I1291" s="19">
        <v>1019.79</v>
      </c>
      <c r="J1291" s="19">
        <v>0</v>
      </c>
      <c r="K1291" s="19" t="s">
        <v>1744</v>
      </c>
      <c r="L1291" s="19">
        <v>3419.31</v>
      </c>
      <c r="M1291" s="19">
        <v>3419.31</v>
      </c>
      <c r="N1291" s="19">
        <v>24</v>
      </c>
    </row>
    <row r="1292" s="13" customFormat="1" customHeight="1" spans="1:14">
      <c r="A1292" s="19">
        <f t="shared" si="230"/>
        <v>1290</v>
      </c>
      <c r="B1292" s="19" t="s">
        <v>4995</v>
      </c>
      <c r="C1292" s="19" t="s">
        <v>4996</v>
      </c>
      <c r="D1292" s="20" t="s">
        <v>1142</v>
      </c>
      <c r="E1292" s="19" t="s">
        <v>4997</v>
      </c>
      <c r="F1292" s="19">
        <v>4999</v>
      </c>
      <c r="G1292" s="19">
        <v>4999</v>
      </c>
      <c r="H1292" s="19">
        <v>2399.52</v>
      </c>
      <c r="I1292" s="19">
        <v>1019.79</v>
      </c>
      <c r="J1292" s="19">
        <v>0</v>
      </c>
      <c r="K1292" s="19" t="s">
        <v>1744</v>
      </c>
      <c r="L1292" s="19">
        <v>3419.31</v>
      </c>
      <c r="M1292" s="19">
        <v>3419.31</v>
      </c>
      <c r="N1292" s="19">
        <v>22</v>
      </c>
    </row>
    <row r="1293" s="13" customFormat="1" customHeight="1" spans="1:14">
      <c r="A1293" s="19">
        <f t="shared" si="230"/>
        <v>1291</v>
      </c>
      <c r="B1293" s="19" t="s">
        <v>4998</v>
      </c>
      <c r="C1293" s="19" t="s">
        <v>4999</v>
      </c>
      <c r="D1293" s="20" t="s">
        <v>1142</v>
      </c>
      <c r="E1293" s="19" t="s">
        <v>5000</v>
      </c>
      <c r="F1293" s="19">
        <v>4999</v>
      </c>
      <c r="G1293" s="19">
        <v>4999</v>
      </c>
      <c r="H1293" s="19">
        <v>2399.52</v>
      </c>
      <c r="I1293" s="19">
        <v>1019.79</v>
      </c>
      <c r="J1293" s="19">
        <v>0</v>
      </c>
      <c r="K1293" s="19" t="s">
        <v>1744</v>
      </c>
      <c r="L1293" s="19">
        <v>3419.31</v>
      </c>
      <c r="M1293" s="19">
        <v>3419.31</v>
      </c>
      <c r="N1293" s="19">
        <v>22</v>
      </c>
    </row>
    <row r="1294" s="13" customFormat="1" customHeight="1" spans="1:14">
      <c r="A1294" s="19">
        <f t="shared" si="230"/>
        <v>1292</v>
      </c>
      <c r="B1294" s="19" t="s">
        <v>5001</v>
      </c>
      <c r="C1294" s="19" t="s">
        <v>5002</v>
      </c>
      <c r="D1294" s="20" t="s">
        <v>1145</v>
      </c>
      <c r="E1294" s="19" t="s">
        <v>5003</v>
      </c>
      <c r="F1294" s="19">
        <v>4999</v>
      </c>
      <c r="G1294" s="19">
        <v>4999</v>
      </c>
      <c r="H1294" s="19">
        <f t="shared" ref="H1294:H1300" si="231">F1294*0.16*(MID(K1294,12,2)-MID(K1294,5,2)+1)</f>
        <v>2399.52</v>
      </c>
      <c r="I1294" s="19">
        <v>1019.79</v>
      </c>
      <c r="J1294" s="19">
        <v>0</v>
      </c>
      <c r="K1294" s="19" t="s">
        <v>1744</v>
      </c>
      <c r="L1294" s="19">
        <f t="shared" ref="L1294:L1300" si="232">H1294+I1294</f>
        <v>3419.31</v>
      </c>
      <c r="M1294" s="19">
        <f t="shared" ref="M1294:M1300" si="233">L1294</f>
        <v>3419.31</v>
      </c>
      <c r="N1294" s="19">
        <v>15</v>
      </c>
    </row>
    <row r="1295" s="13" customFormat="1" customHeight="1" spans="1:14">
      <c r="A1295" s="19">
        <f t="shared" ref="A1295:A1304" si="234">ROW()-2</f>
        <v>1293</v>
      </c>
      <c r="B1295" s="19" t="s">
        <v>5004</v>
      </c>
      <c r="C1295" s="19" t="s">
        <v>5005</v>
      </c>
      <c r="D1295" s="20" t="s">
        <v>1145</v>
      </c>
      <c r="E1295" s="19" t="s">
        <v>5006</v>
      </c>
      <c r="F1295" s="19">
        <v>4999</v>
      </c>
      <c r="G1295" s="19">
        <v>4999</v>
      </c>
      <c r="H1295" s="19">
        <f t="shared" si="231"/>
        <v>2399.52</v>
      </c>
      <c r="I1295" s="19">
        <v>1019.79</v>
      </c>
      <c r="J1295" s="19">
        <v>0</v>
      </c>
      <c r="K1295" s="19" t="s">
        <v>1744</v>
      </c>
      <c r="L1295" s="19">
        <f t="shared" si="232"/>
        <v>3419.31</v>
      </c>
      <c r="M1295" s="19">
        <f t="shared" si="233"/>
        <v>3419.31</v>
      </c>
      <c r="N1295" s="19">
        <v>11</v>
      </c>
    </row>
    <row r="1296" s="13" customFormat="1" customHeight="1" spans="1:14">
      <c r="A1296" s="19">
        <f t="shared" si="234"/>
        <v>1294</v>
      </c>
      <c r="B1296" s="19" t="s">
        <v>5007</v>
      </c>
      <c r="C1296" s="19" t="s">
        <v>5008</v>
      </c>
      <c r="D1296" s="20" t="s">
        <v>1149</v>
      </c>
      <c r="E1296" s="19" t="s">
        <v>5009</v>
      </c>
      <c r="F1296" s="19">
        <v>5000</v>
      </c>
      <c r="G1296" s="19">
        <v>5000</v>
      </c>
      <c r="H1296" s="19">
        <v>2400</v>
      </c>
      <c r="I1296" s="19">
        <v>1020</v>
      </c>
      <c r="J1296" s="19">
        <v>0</v>
      </c>
      <c r="K1296" s="19" t="s">
        <v>1744</v>
      </c>
      <c r="L1296" s="19">
        <v>3420</v>
      </c>
      <c r="M1296" s="19">
        <v>3420</v>
      </c>
      <c r="N1296" s="19">
        <v>3</v>
      </c>
    </row>
    <row r="1297" s="13" customFormat="1" customHeight="1" spans="1:14">
      <c r="A1297" s="19">
        <f t="shared" si="234"/>
        <v>1295</v>
      </c>
      <c r="B1297" s="19" t="s">
        <v>5010</v>
      </c>
      <c r="C1297" s="19" t="s">
        <v>5011</v>
      </c>
      <c r="D1297" s="20" t="s">
        <v>1153</v>
      </c>
      <c r="E1297" s="19" t="s">
        <v>5012</v>
      </c>
      <c r="F1297" s="19">
        <v>4999</v>
      </c>
      <c r="G1297" s="19">
        <v>4999</v>
      </c>
      <c r="H1297" s="19">
        <v>799.84</v>
      </c>
      <c r="I1297" s="19">
        <v>339.93</v>
      </c>
      <c r="J1297" s="19">
        <v>0</v>
      </c>
      <c r="K1297" s="19" t="s">
        <v>1976</v>
      </c>
      <c r="L1297" s="19">
        <f>H1297+I1297</f>
        <v>1139.77</v>
      </c>
      <c r="M1297" s="19">
        <f>L1297</f>
        <v>1139.77</v>
      </c>
      <c r="N1297" s="19">
        <v>6</v>
      </c>
    </row>
    <row r="1298" s="13" customFormat="1" customHeight="1" spans="1:14">
      <c r="A1298" s="19">
        <f t="shared" si="234"/>
        <v>1296</v>
      </c>
      <c r="B1298" s="19" t="s">
        <v>5013</v>
      </c>
      <c r="C1298" s="19" t="s">
        <v>5014</v>
      </c>
      <c r="D1298" s="20" t="s">
        <v>1157</v>
      </c>
      <c r="E1298" s="19" t="s">
        <v>5015</v>
      </c>
      <c r="F1298" s="19">
        <v>7292.5</v>
      </c>
      <c r="G1298" s="19">
        <v>7292.5</v>
      </c>
      <c r="H1298" s="19">
        <f t="shared" si="231"/>
        <v>3500.4</v>
      </c>
      <c r="I1298" s="19">
        <f>F1298*0.068*(MID(K1298,12,2)-MID(K1298,5,2)+1)</f>
        <v>1487.67</v>
      </c>
      <c r="J1298" s="19">
        <v>0</v>
      </c>
      <c r="K1298" s="19" t="s">
        <v>1744</v>
      </c>
      <c r="L1298" s="19">
        <f t="shared" si="232"/>
        <v>4988.07</v>
      </c>
      <c r="M1298" s="19">
        <f t="shared" si="233"/>
        <v>4988.07</v>
      </c>
      <c r="N1298" s="19">
        <v>2</v>
      </c>
    </row>
    <row r="1299" s="13" customFormat="1" customHeight="1" spans="1:14">
      <c r="A1299" s="19">
        <f t="shared" si="234"/>
        <v>1297</v>
      </c>
      <c r="B1299" s="19" t="s">
        <v>5016</v>
      </c>
      <c r="C1299" s="19" t="s">
        <v>5017</v>
      </c>
      <c r="D1299" s="20" t="s">
        <v>1157</v>
      </c>
      <c r="E1299" s="19" t="s">
        <v>5018</v>
      </c>
      <c r="F1299" s="19">
        <v>7652.5</v>
      </c>
      <c r="G1299" s="19">
        <v>7652.5</v>
      </c>
      <c r="H1299" s="19">
        <f t="shared" si="231"/>
        <v>3673.2</v>
      </c>
      <c r="I1299" s="19">
        <f>F1299*0.068*(MID(K1299,12,2)-MID(K1299,5,2)+1)</f>
        <v>1561.11</v>
      </c>
      <c r="J1299" s="19">
        <v>0</v>
      </c>
      <c r="K1299" s="19" t="s">
        <v>5019</v>
      </c>
      <c r="L1299" s="19">
        <f t="shared" si="232"/>
        <v>5234.31</v>
      </c>
      <c r="M1299" s="19">
        <f t="shared" si="233"/>
        <v>5234.31</v>
      </c>
      <c r="N1299" s="19">
        <v>5</v>
      </c>
    </row>
    <row r="1300" s="13" customFormat="1" customHeight="1" spans="1:14">
      <c r="A1300" s="19">
        <f t="shared" si="234"/>
        <v>1298</v>
      </c>
      <c r="B1300" s="19" t="s">
        <v>5020</v>
      </c>
      <c r="C1300" s="19" t="s">
        <v>5021</v>
      </c>
      <c r="D1300" s="20" t="s">
        <v>1161</v>
      </c>
      <c r="E1300" s="19" t="s">
        <v>4538</v>
      </c>
      <c r="F1300" s="19">
        <v>5263.5</v>
      </c>
      <c r="G1300" s="19">
        <v>5263.5</v>
      </c>
      <c r="H1300" s="19">
        <f t="shared" si="231"/>
        <v>2526.48</v>
      </c>
      <c r="I1300" s="19">
        <v>1073.76</v>
      </c>
      <c r="J1300" s="19">
        <v>0</v>
      </c>
      <c r="K1300" s="19" t="s">
        <v>1744</v>
      </c>
      <c r="L1300" s="19">
        <f t="shared" si="232"/>
        <v>3600.24</v>
      </c>
      <c r="M1300" s="19">
        <f t="shared" si="233"/>
        <v>3600.24</v>
      </c>
      <c r="N1300" s="19">
        <v>8</v>
      </c>
    </row>
    <row r="1301" s="13" customFormat="1" customHeight="1" spans="1:14">
      <c r="A1301" s="19">
        <f t="shared" si="234"/>
        <v>1299</v>
      </c>
      <c r="B1301" s="19" t="s">
        <v>5022</v>
      </c>
      <c r="C1301" s="19" t="s">
        <v>5023</v>
      </c>
      <c r="D1301" s="20" t="s">
        <v>1164</v>
      </c>
      <c r="E1301" s="19" t="s">
        <v>5024</v>
      </c>
      <c r="F1301" s="19">
        <v>4999</v>
      </c>
      <c r="G1301" s="19">
        <v>4999</v>
      </c>
      <c r="H1301" s="19">
        <v>2399.52</v>
      </c>
      <c r="I1301" s="19">
        <v>1019.79</v>
      </c>
      <c r="J1301" s="19">
        <v>0</v>
      </c>
      <c r="K1301" s="19" t="s">
        <v>1744</v>
      </c>
      <c r="L1301" s="19">
        <f t="shared" ref="L1301:L1326" si="235">SUM(H1301:I1301)</f>
        <v>3419.31</v>
      </c>
      <c r="M1301" s="19">
        <f t="shared" ref="M1301:M1347" si="236">SUM(L1301)</f>
        <v>3419.31</v>
      </c>
      <c r="N1301" s="19">
        <v>25</v>
      </c>
    </row>
    <row r="1302" s="13" customFormat="1" customHeight="1" spans="1:14">
      <c r="A1302" s="19">
        <f t="shared" si="234"/>
        <v>1300</v>
      </c>
      <c r="B1302" s="19" t="s">
        <v>5025</v>
      </c>
      <c r="C1302" s="19" t="s">
        <v>5026</v>
      </c>
      <c r="D1302" s="20" t="s">
        <v>1164</v>
      </c>
      <c r="E1302" s="19" t="s">
        <v>5027</v>
      </c>
      <c r="F1302" s="19">
        <v>4999</v>
      </c>
      <c r="G1302" s="19">
        <v>4999</v>
      </c>
      <c r="H1302" s="19">
        <v>2399.52</v>
      </c>
      <c r="I1302" s="19">
        <v>1019.79</v>
      </c>
      <c r="J1302" s="19">
        <v>0</v>
      </c>
      <c r="K1302" s="19" t="s">
        <v>1744</v>
      </c>
      <c r="L1302" s="19">
        <f t="shared" si="235"/>
        <v>3419.31</v>
      </c>
      <c r="M1302" s="19">
        <f t="shared" si="236"/>
        <v>3419.31</v>
      </c>
      <c r="N1302" s="19">
        <v>29</v>
      </c>
    </row>
    <row r="1303" s="13" customFormat="1" customHeight="1" spans="1:14">
      <c r="A1303" s="19">
        <f t="shared" si="234"/>
        <v>1301</v>
      </c>
      <c r="B1303" s="19" t="s">
        <v>5028</v>
      </c>
      <c r="C1303" s="19" t="s">
        <v>5029</v>
      </c>
      <c r="D1303" s="20" t="s">
        <v>1164</v>
      </c>
      <c r="E1303" s="19" t="s">
        <v>1939</v>
      </c>
      <c r="F1303" s="19">
        <v>4999</v>
      </c>
      <c r="G1303" s="19">
        <v>4999</v>
      </c>
      <c r="H1303" s="19">
        <v>2399.52</v>
      </c>
      <c r="I1303" s="19">
        <v>1019.79</v>
      </c>
      <c r="J1303" s="19">
        <v>0</v>
      </c>
      <c r="K1303" s="19" t="s">
        <v>1744</v>
      </c>
      <c r="L1303" s="19">
        <f t="shared" si="235"/>
        <v>3419.31</v>
      </c>
      <c r="M1303" s="19">
        <f t="shared" si="236"/>
        <v>3419.31</v>
      </c>
      <c r="N1303" s="19">
        <v>25</v>
      </c>
    </row>
    <row r="1304" s="13" customFormat="1" customHeight="1" spans="1:14">
      <c r="A1304" s="19">
        <f t="shared" si="234"/>
        <v>1302</v>
      </c>
      <c r="B1304" s="19" t="s">
        <v>5030</v>
      </c>
      <c r="C1304" s="19" t="s">
        <v>3728</v>
      </c>
      <c r="D1304" s="20" t="s">
        <v>1164</v>
      </c>
      <c r="E1304" s="19" t="s">
        <v>5031</v>
      </c>
      <c r="F1304" s="19">
        <v>4999</v>
      </c>
      <c r="G1304" s="19">
        <v>4999</v>
      </c>
      <c r="H1304" s="19">
        <v>2399.52</v>
      </c>
      <c r="I1304" s="19">
        <v>1019.79</v>
      </c>
      <c r="J1304" s="19">
        <v>0</v>
      </c>
      <c r="K1304" s="19" t="s">
        <v>1744</v>
      </c>
      <c r="L1304" s="19">
        <f t="shared" si="235"/>
        <v>3419.31</v>
      </c>
      <c r="M1304" s="19">
        <f t="shared" si="236"/>
        <v>3419.31</v>
      </c>
      <c r="N1304" s="19">
        <v>10</v>
      </c>
    </row>
    <row r="1305" s="13" customFormat="1" customHeight="1" spans="1:14">
      <c r="A1305" s="19">
        <f t="shared" ref="A1305:A1314" si="237">ROW()-2</f>
        <v>1303</v>
      </c>
      <c r="B1305" s="19" t="s">
        <v>5032</v>
      </c>
      <c r="C1305" s="19" t="s">
        <v>5033</v>
      </c>
      <c r="D1305" s="20" t="s">
        <v>1164</v>
      </c>
      <c r="E1305" s="19" t="s">
        <v>3135</v>
      </c>
      <c r="F1305" s="19">
        <v>4999</v>
      </c>
      <c r="G1305" s="19">
        <v>4999</v>
      </c>
      <c r="H1305" s="19">
        <v>2399.52</v>
      </c>
      <c r="I1305" s="19">
        <v>1019.79</v>
      </c>
      <c r="J1305" s="19">
        <v>0</v>
      </c>
      <c r="K1305" s="19" t="s">
        <v>1744</v>
      </c>
      <c r="L1305" s="19">
        <f t="shared" si="235"/>
        <v>3419.31</v>
      </c>
      <c r="M1305" s="19">
        <f t="shared" si="236"/>
        <v>3419.31</v>
      </c>
      <c r="N1305" s="19">
        <v>10</v>
      </c>
    </row>
    <row r="1306" s="13" customFormat="1" customHeight="1" spans="1:14">
      <c r="A1306" s="19">
        <f t="shared" si="237"/>
        <v>1304</v>
      </c>
      <c r="B1306" s="19" t="s">
        <v>5034</v>
      </c>
      <c r="C1306" s="19" t="s">
        <v>5035</v>
      </c>
      <c r="D1306" s="20" t="s">
        <v>1164</v>
      </c>
      <c r="E1306" s="19" t="s">
        <v>2979</v>
      </c>
      <c r="F1306" s="19">
        <v>4999</v>
      </c>
      <c r="G1306" s="19">
        <v>4999</v>
      </c>
      <c r="H1306" s="19">
        <v>2399.52</v>
      </c>
      <c r="I1306" s="19">
        <v>1019.79</v>
      </c>
      <c r="J1306" s="19">
        <v>0</v>
      </c>
      <c r="K1306" s="19" t="s">
        <v>1744</v>
      </c>
      <c r="L1306" s="19">
        <f t="shared" si="235"/>
        <v>3419.31</v>
      </c>
      <c r="M1306" s="19">
        <f t="shared" si="236"/>
        <v>3419.31</v>
      </c>
      <c r="N1306" s="19">
        <v>14</v>
      </c>
    </row>
    <row r="1307" s="13" customFormat="1" customHeight="1" spans="1:14">
      <c r="A1307" s="19">
        <f t="shared" si="237"/>
        <v>1305</v>
      </c>
      <c r="B1307" s="19" t="s">
        <v>5036</v>
      </c>
      <c r="C1307" s="19" t="s">
        <v>5037</v>
      </c>
      <c r="D1307" s="20" t="s">
        <v>1164</v>
      </c>
      <c r="E1307" s="19" t="s">
        <v>5038</v>
      </c>
      <c r="F1307" s="19">
        <v>4999</v>
      </c>
      <c r="G1307" s="19">
        <v>4999</v>
      </c>
      <c r="H1307" s="19">
        <v>2399.52</v>
      </c>
      <c r="I1307" s="19">
        <v>1019.79</v>
      </c>
      <c r="J1307" s="19">
        <v>0</v>
      </c>
      <c r="K1307" s="19" t="s">
        <v>1744</v>
      </c>
      <c r="L1307" s="19">
        <f t="shared" si="235"/>
        <v>3419.31</v>
      </c>
      <c r="M1307" s="19">
        <f t="shared" si="236"/>
        <v>3419.31</v>
      </c>
      <c r="N1307" s="19">
        <v>29</v>
      </c>
    </row>
    <row r="1308" s="13" customFormat="1" customHeight="1" spans="1:14">
      <c r="A1308" s="19">
        <f t="shared" si="237"/>
        <v>1306</v>
      </c>
      <c r="B1308" s="19" t="s">
        <v>5039</v>
      </c>
      <c r="C1308" s="19" t="s">
        <v>5040</v>
      </c>
      <c r="D1308" s="20" t="s">
        <v>1164</v>
      </c>
      <c r="E1308" s="19" t="s">
        <v>5041</v>
      </c>
      <c r="F1308" s="19">
        <v>4999</v>
      </c>
      <c r="G1308" s="19">
        <v>4999</v>
      </c>
      <c r="H1308" s="19">
        <v>2399.52</v>
      </c>
      <c r="I1308" s="19">
        <v>1019.79</v>
      </c>
      <c r="J1308" s="19">
        <v>0</v>
      </c>
      <c r="K1308" s="19" t="s">
        <v>1744</v>
      </c>
      <c r="L1308" s="19">
        <f t="shared" si="235"/>
        <v>3419.31</v>
      </c>
      <c r="M1308" s="19">
        <f t="shared" si="236"/>
        <v>3419.31</v>
      </c>
      <c r="N1308" s="19">
        <v>29</v>
      </c>
    </row>
    <row r="1309" s="13" customFormat="1" customHeight="1" spans="1:14">
      <c r="A1309" s="19">
        <f t="shared" si="237"/>
        <v>1307</v>
      </c>
      <c r="B1309" s="19" t="s">
        <v>5042</v>
      </c>
      <c r="C1309" s="19" t="s">
        <v>5043</v>
      </c>
      <c r="D1309" s="20" t="s">
        <v>1164</v>
      </c>
      <c r="E1309" s="19" t="s">
        <v>2389</v>
      </c>
      <c r="F1309" s="19">
        <v>4999</v>
      </c>
      <c r="G1309" s="19">
        <v>4999</v>
      </c>
      <c r="H1309" s="19">
        <v>2399.52</v>
      </c>
      <c r="I1309" s="19">
        <v>1019.79</v>
      </c>
      <c r="J1309" s="19">
        <v>0</v>
      </c>
      <c r="K1309" s="19" t="s">
        <v>1744</v>
      </c>
      <c r="L1309" s="19">
        <f t="shared" si="235"/>
        <v>3419.31</v>
      </c>
      <c r="M1309" s="19">
        <f t="shared" si="236"/>
        <v>3419.31</v>
      </c>
      <c r="N1309" s="19">
        <v>24</v>
      </c>
    </row>
    <row r="1310" s="13" customFormat="1" customHeight="1" spans="1:14">
      <c r="A1310" s="19">
        <f t="shared" si="237"/>
        <v>1308</v>
      </c>
      <c r="B1310" s="19" t="s">
        <v>5044</v>
      </c>
      <c r="C1310" s="19" t="s">
        <v>5045</v>
      </c>
      <c r="D1310" s="20" t="s">
        <v>1164</v>
      </c>
      <c r="E1310" s="19" t="s">
        <v>1778</v>
      </c>
      <c r="F1310" s="19">
        <v>4999</v>
      </c>
      <c r="G1310" s="19">
        <v>4999</v>
      </c>
      <c r="H1310" s="19">
        <v>2399.52</v>
      </c>
      <c r="I1310" s="19">
        <v>1019.79</v>
      </c>
      <c r="J1310" s="19">
        <v>0</v>
      </c>
      <c r="K1310" s="19" t="s">
        <v>1744</v>
      </c>
      <c r="L1310" s="19">
        <f t="shared" si="235"/>
        <v>3419.31</v>
      </c>
      <c r="M1310" s="19">
        <f t="shared" si="236"/>
        <v>3419.31</v>
      </c>
      <c r="N1310" s="19">
        <v>17</v>
      </c>
    </row>
    <row r="1311" s="13" customFormat="1" customHeight="1" spans="1:14">
      <c r="A1311" s="19">
        <f t="shared" si="237"/>
        <v>1309</v>
      </c>
      <c r="B1311" s="19" t="s">
        <v>5046</v>
      </c>
      <c r="C1311" s="19" t="s">
        <v>5047</v>
      </c>
      <c r="D1311" s="20" t="s">
        <v>1164</v>
      </c>
      <c r="E1311" s="19" t="s">
        <v>5048</v>
      </c>
      <c r="F1311" s="19">
        <v>4999</v>
      </c>
      <c r="G1311" s="19">
        <v>4999</v>
      </c>
      <c r="H1311" s="19">
        <v>2399.52</v>
      </c>
      <c r="I1311" s="19">
        <v>1019.79</v>
      </c>
      <c r="J1311" s="19">
        <v>0</v>
      </c>
      <c r="K1311" s="19" t="s">
        <v>1744</v>
      </c>
      <c r="L1311" s="19">
        <f t="shared" si="235"/>
        <v>3419.31</v>
      </c>
      <c r="M1311" s="19">
        <f t="shared" si="236"/>
        <v>3419.31</v>
      </c>
      <c r="N1311" s="19">
        <v>11</v>
      </c>
    </row>
    <row r="1312" s="13" customFormat="1" customHeight="1" spans="1:14">
      <c r="A1312" s="19">
        <f t="shared" si="237"/>
        <v>1310</v>
      </c>
      <c r="B1312" s="19" t="s">
        <v>5049</v>
      </c>
      <c r="C1312" s="19" t="s">
        <v>5050</v>
      </c>
      <c r="D1312" s="20" t="s">
        <v>1164</v>
      </c>
      <c r="E1312" s="19" t="s">
        <v>3617</v>
      </c>
      <c r="F1312" s="19">
        <v>4999</v>
      </c>
      <c r="G1312" s="19">
        <v>4999</v>
      </c>
      <c r="H1312" s="19">
        <v>2399.52</v>
      </c>
      <c r="I1312" s="19">
        <v>1019.79</v>
      </c>
      <c r="J1312" s="19">
        <v>0</v>
      </c>
      <c r="K1312" s="19" t="s">
        <v>1744</v>
      </c>
      <c r="L1312" s="19">
        <f t="shared" si="235"/>
        <v>3419.31</v>
      </c>
      <c r="M1312" s="19">
        <f t="shared" si="236"/>
        <v>3419.31</v>
      </c>
      <c r="N1312" s="19">
        <v>27</v>
      </c>
    </row>
    <row r="1313" s="13" customFormat="1" customHeight="1" spans="1:14">
      <c r="A1313" s="19">
        <f t="shared" si="237"/>
        <v>1311</v>
      </c>
      <c r="B1313" s="19" t="s">
        <v>5051</v>
      </c>
      <c r="C1313" s="19" t="s">
        <v>5052</v>
      </c>
      <c r="D1313" s="20" t="s">
        <v>1164</v>
      </c>
      <c r="E1313" s="19" t="s">
        <v>2177</v>
      </c>
      <c r="F1313" s="19">
        <v>4999</v>
      </c>
      <c r="G1313" s="19">
        <v>4999</v>
      </c>
      <c r="H1313" s="19">
        <v>2399.52</v>
      </c>
      <c r="I1313" s="19">
        <v>1019.79</v>
      </c>
      <c r="J1313" s="19">
        <v>0</v>
      </c>
      <c r="K1313" s="19" t="s">
        <v>1744</v>
      </c>
      <c r="L1313" s="19">
        <f t="shared" si="235"/>
        <v>3419.31</v>
      </c>
      <c r="M1313" s="19">
        <f t="shared" si="236"/>
        <v>3419.31</v>
      </c>
      <c r="N1313" s="19">
        <v>26</v>
      </c>
    </row>
    <row r="1314" s="13" customFormat="1" customHeight="1" spans="1:14">
      <c r="A1314" s="19">
        <f t="shared" si="237"/>
        <v>1312</v>
      </c>
      <c r="B1314" s="19" t="s">
        <v>5053</v>
      </c>
      <c r="C1314" s="19" t="s">
        <v>5054</v>
      </c>
      <c r="D1314" s="20" t="s">
        <v>1164</v>
      </c>
      <c r="E1314" s="19" t="s">
        <v>4009</v>
      </c>
      <c r="F1314" s="19">
        <v>4999</v>
      </c>
      <c r="G1314" s="19">
        <v>4999</v>
      </c>
      <c r="H1314" s="19">
        <v>2399.52</v>
      </c>
      <c r="I1314" s="19">
        <v>1019.79</v>
      </c>
      <c r="J1314" s="19">
        <v>0</v>
      </c>
      <c r="K1314" s="19" t="s">
        <v>1744</v>
      </c>
      <c r="L1314" s="19">
        <f t="shared" si="235"/>
        <v>3419.31</v>
      </c>
      <c r="M1314" s="19">
        <f t="shared" si="236"/>
        <v>3419.31</v>
      </c>
      <c r="N1314" s="19">
        <v>11</v>
      </c>
    </row>
    <row r="1315" s="13" customFormat="1" customHeight="1" spans="1:14">
      <c r="A1315" s="19">
        <f t="shared" ref="A1315:A1324" si="238">ROW()-2</f>
        <v>1313</v>
      </c>
      <c r="B1315" s="19" t="s">
        <v>5055</v>
      </c>
      <c r="C1315" s="19" t="s">
        <v>5056</v>
      </c>
      <c r="D1315" s="20" t="s">
        <v>1164</v>
      </c>
      <c r="E1315" s="19" t="s">
        <v>3489</v>
      </c>
      <c r="F1315" s="19">
        <v>4999</v>
      </c>
      <c r="G1315" s="19">
        <v>4999</v>
      </c>
      <c r="H1315" s="19">
        <v>2399.52</v>
      </c>
      <c r="I1315" s="19">
        <v>1019.79</v>
      </c>
      <c r="J1315" s="19">
        <v>0</v>
      </c>
      <c r="K1315" s="19" t="s">
        <v>1744</v>
      </c>
      <c r="L1315" s="19">
        <f t="shared" si="235"/>
        <v>3419.31</v>
      </c>
      <c r="M1315" s="19">
        <f t="shared" si="236"/>
        <v>3419.31</v>
      </c>
      <c r="N1315" s="19">
        <v>28</v>
      </c>
    </row>
    <row r="1316" s="13" customFormat="1" customHeight="1" spans="1:14">
      <c r="A1316" s="19">
        <f t="shared" si="238"/>
        <v>1314</v>
      </c>
      <c r="B1316" s="19" t="s">
        <v>4900</v>
      </c>
      <c r="C1316" s="19" t="s">
        <v>5057</v>
      </c>
      <c r="D1316" s="20" t="s">
        <v>1164</v>
      </c>
      <c r="E1316" s="19" t="s">
        <v>5058</v>
      </c>
      <c r="F1316" s="19">
        <v>4999</v>
      </c>
      <c r="G1316" s="19">
        <v>4999</v>
      </c>
      <c r="H1316" s="19">
        <v>2399.52</v>
      </c>
      <c r="I1316" s="19">
        <v>1019.79</v>
      </c>
      <c r="J1316" s="19">
        <v>0</v>
      </c>
      <c r="K1316" s="19" t="s">
        <v>1744</v>
      </c>
      <c r="L1316" s="19">
        <f t="shared" si="235"/>
        <v>3419.31</v>
      </c>
      <c r="M1316" s="19">
        <f t="shared" si="236"/>
        <v>3419.31</v>
      </c>
      <c r="N1316" s="19">
        <v>10</v>
      </c>
    </row>
    <row r="1317" s="13" customFormat="1" customHeight="1" spans="1:14">
      <c r="A1317" s="19">
        <f t="shared" si="238"/>
        <v>1315</v>
      </c>
      <c r="B1317" s="19" t="s">
        <v>5059</v>
      </c>
      <c r="C1317" s="19" t="s">
        <v>5060</v>
      </c>
      <c r="D1317" s="20" t="s">
        <v>1164</v>
      </c>
      <c r="E1317" s="19" t="s">
        <v>4797</v>
      </c>
      <c r="F1317" s="19">
        <v>4999</v>
      </c>
      <c r="G1317" s="19">
        <v>4999</v>
      </c>
      <c r="H1317" s="19">
        <v>2399.52</v>
      </c>
      <c r="I1317" s="19">
        <v>1019.79</v>
      </c>
      <c r="J1317" s="19">
        <v>0</v>
      </c>
      <c r="K1317" s="19" t="s">
        <v>1744</v>
      </c>
      <c r="L1317" s="19">
        <f t="shared" si="235"/>
        <v>3419.31</v>
      </c>
      <c r="M1317" s="19">
        <f t="shared" si="236"/>
        <v>3419.31</v>
      </c>
      <c r="N1317" s="19">
        <v>25</v>
      </c>
    </row>
    <row r="1318" s="13" customFormat="1" customHeight="1" spans="1:14">
      <c r="A1318" s="19">
        <f t="shared" si="238"/>
        <v>1316</v>
      </c>
      <c r="B1318" s="19" t="s">
        <v>5061</v>
      </c>
      <c r="C1318" s="19" t="s">
        <v>5062</v>
      </c>
      <c r="D1318" s="20" t="s">
        <v>1164</v>
      </c>
      <c r="E1318" s="19" t="s">
        <v>2768</v>
      </c>
      <c r="F1318" s="19">
        <v>4999</v>
      </c>
      <c r="G1318" s="19">
        <v>4999</v>
      </c>
      <c r="H1318" s="19">
        <v>2399.52</v>
      </c>
      <c r="I1318" s="19">
        <v>1019.79</v>
      </c>
      <c r="J1318" s="19">
        <v>0</v>
      </c>
      <c r="K1318" s="19" t="s">
        <v>1744</v>
      </c>
      <c r="L1318" s="19">
        <f t="shared" si="235"/>
        <v>3419.31</v>
      </c>
      <c r="M1318" s="19">
        <f t="shared" si="236"/>
        <v>3419.31</v>
      </c>
      <c r="N1318" s="19">
        <v>26</v>
      </c>
    </row>
    <row r="1319" s="13" customFormat="1" customHeight="1" spans="1:14">
      <c r="A1319" s="19">
        <f t="shared" si="238"/>
        <v>1317</v>
      </c>
      <c r="B1319" s="19" t="s">
        <v>5063</v>
      </c>
      <c r="C1319" s="19" t="s">
        <v>3536</v>
      </c>
      <c r="D1319" s="20" t="s">
        <v>1164</v>
      </c>
      <c r="E1319" s="19" t="s">
        <v>5064</v>
      </c>
      <c r="F1319" s="19">
        <v>4999</v>
      </c>
      <c r="G1319" s="19">
        <v>4999</v>
      </c>
      <c r="H1319" s="19">
        <v>2399.52</v>
      </c>
      <c r="I1319" s="19">
        <v>1019.79</v>
      </c>
      <c r="J1319" s="19">
        <v>0</v>
      </c>
      <c r="K1319" s="19" t="s">
        <v>1744</v>
      </c>
      <c r="L1319" s="19">
        <f t="shared" si="235"/>
        <v>3419.31</v>
      </c>
      <c r="M1319" s="19">
        <f t="shared" si="236"/>
        <v>3419.31</v>
      </c>
      <c r="N1319" s="19">
        <v>25</v>
      </c>
    </row>
    <row r="1320" s="13" customFormat="1" customHeight="1" spans="1:14">
      <c r="A1320" s="19">
        <f t="shared" si="238"/>
        <v>1318</v>
      </c>
      <c r="B1320" s="19" t="s">
        <v>5065</v>
      </c>
      <c r="C1320" s="19" t="s">
        <v>3284</v>
      </c>
      <c r="D1320" s="20" t="s">
        <v>1164</v>
      </c>
      <c r="E1320" s="19" t="s">
        <v>5066</v>
      </c>
      <c r="F1320" s="19">
        <v>4999</v>
      </c>
      <c r="G1320" s="19">
        <v>4999</v>
      </c>
      <c r="H1320" s="19">
        <v>2399.52</v>
      </c>
      <c r="I1320" s="19">
        <v>1019.79</v>
      </c>
      <c r="J1320" s="19">
        <v>0</v>
      </c>
      <c r="K1320" s="19" t="s">
        <v>1744</v>
      </c>
      <c r="L1320" s="19">
        <f t="shared" si="235"/>
        <v>3419.31</v>
      </c>
      <c r="M1320" s="19">
        <f t="shared" si="236"/>
        <v>3419.31</v>
      </c>
      <c r="N1320" s="19">
        <v>28</v>
      </c>
    </row>
    <row r="1321" s="13" customFormat="1" customHeight="1" spans="1:14">
      <c r="A1321" s="19">
        <f t="shared" si="238"/>
        <v>1319</v>
      </c>
      <c r="B1321" s="19" t="s">
        <v>5067</v>
      </c>
      <c r="C1321" s="19" t="s">
        <v>5068</v>
      </c>
      <c r="D1321" s="20" t="s">
        <v>1164</v>
      </c>
      <c r="E1321" s="19" t="s">
        <v>5069</v>
      </c>
      <c r="F1321" s="19">
        <v>4999</v>
      </c>
      <c r="G1321" s="19">
        <v>4999</v>
      </c>
      <c r="H1321" s="19">
        <v>2399.52</v>
      </c>
      <c r="I1321" s="19">
        <v>1019.79</v>
      </c>
      <c r="J1321" s="19">
        <v>0</v>
      </c>
      <c r="K1321" s="19" t="s">
        <v>1744</v>
      </c>
      <c r="L1321" s="19">
        <f t="shared" si="235"/>
        <v>3419.31</v>
      </c>
      <c r="M1321" s="19">
        <f t="shared" si="236"/>
        <v>3419.31</v>
      </c>
      <c r="N1321" s="19">
        <v>25</v>
      </c>
    </row>
    <row r="1322" s="13" customFormat="1" customHeight="1" spans="1:14">
      <c r="A1322" s="19">
        <f t="shared" si="238"/>
        <v>1320</v>
      </c>
      <c r="B1322" s="19" t="s">
        <v>5070</v>
      </c>
      <c r="C1322" s="19" t="s">
        <v>2902</v>
      </c>
      <c r="D1322" s="20" t="s">
        <v>1164</v>
      </c>
      <c r="E1322" s="19" t="s">
        <v>2641</v>
      </c>
      <c r="F1322" s="19">
        <v>4999</v>
      </c>
      <c r="G1322" s="19">
        <v>4999</v>
      </c>
      <c r="H1322" s="19">
        <v>2399.52</v>
      </c>
      <c r="I1322" s="19">
        <v>1019.79</v>
      </c>
      <c r="J1322" s="19">
        <v>0</v>
      </c>
      <c r="K1322" s="19" t="s">
        <v>1744</v>
      </c>
      <c r="L1322" s="19">
        <f t="shared" si="235"/>
        <v>3419.31</v>
      </c>
      <c r="M1322" s="19">
        <f t="shared" si="236"/>
        <v>3419.31</v>
      </c>
      <c r="N1322" s="19">
        <v>22</v>
      </c>
    </row>
    <row r="1323" s="13" customFormat="1" customHeight="1" spans="1:14">
      <c r="A1323" s="19">
        <f t="shared" si="238"/>
        <v>1321</v>
      </c>
      <c r="B1323" s="19" t="s">
        <v>5071</v>
      </c>
      <c r="C1323" s="19" t="s">
        <v>5072</v>
      </c>
      <c r="D1323" s="20" t="s">
        <v>1164</v>
      </c>
      <c r="E1323" s="19" t="s">
        <v>2763</v>
      </c>
      <c r="F1323" s="19">
        <v>4999</v>
      </c>
      <c r="G1323" s="19">
        <v>4999</v>
      </c>
      <c r="H1323" s="19">
        <v>2399.52</v>
      </c>
      <c r="I1323" s="19">
        <v>1019.79</v>
      </c>
      <c r="J1323" s="19">
        <v>0</v>
      </c>
      <c r="K1323" s="19" t="s">
        <v>1744</v>
      </c>
      <c r="L1323" s="19">
        <f t="shared" si="235"/>
        <v>3419.31</v>
      </c>
      <c r="M1323" s="19">
        <f t="shared" si="236"/>
        <v>3419.31</v>
      </c>
      <c r="N1323" s="19">
        <v>29</v>
      </c>
    </row>
    <row r="1324" s="13" customFormat="1" customHeight="1" spans="1:14">
      <c r="A1324" s="19">
        <f t="shared" si="238"/>
        <v>1322</v>
      </c>
      <c r="B1324" s="19" t="s">
        <v>5073</v>
      </c>
      <c r="C1324" s="19" t="s">
        <v>5074</v>
      </c>
      <c r="D1324" s="20" t="s">
        <v>1164</v>
      </c>
      <c r="E1324" s="19" t="s">
        <v>1982</v>
      </c>
      <c r="F1324" s="19">
        <v>4999</v>
      </c>
      <c r="G1324" s="19">
        <v>4999</v>
      </c>
      <c r="H1324" s="19">
        <v>2399.52</v>
      </c>
      <c r="I1324" s="19">
        <v>1019.79</v>
      </c>
      <c r="J1324" s="19">
        <v>0</v>
      </c>
      <c r="K1324" s="19" t="s">
        <v>1744</v>
      </c>
      <c r="L1324" s="19">
        <f t="shared" si="235"/>
        <v>3419.31</v>
      </c>
      <c r="M1324" s="19">
        <f t="shared" si="236"/>
        <v>3419.31</v>
      </c>
      <c r="N1324" s="19">
        <v>10</v>
      </c>
    </row>
    <row r="1325" s="13" customFormat="1" customHeight="1" spans="1:14">
      <c r="A1325" s="19">
        <f t="shared" ref="A1325:A1334" si="239">ROW()-2</f>
        <v>1323</v>
      </c>
      <c r="B1325" s="19" t="s">
        <v>5075</v>
      </c>
      <c r="C1325" s="19" t="s">
        <v>5076</v>
      </c>
      <c r="D1325" s="20" t="s">
        <v>1164</v>
      </c>
      <c r="E1325" s="19" t="s">
        <v>3521</v>
      </c>
      <c r="F1325" s="19">
        <v>4999</v>
      </c>
      <c r="G1325" s="19">
        <v>4999</v>
      </c>
      <c r="H1325" s="19">
        <v>2399.52</v>
      </c>
      <c r="I1325" s="19">
        <v>1019.79</v>
      </c>
      <c r="J1325" s="19">
        <v>0</v>
      </c>
      <c r="K1325" s="19" t="s">
        <v>1744</v>
      </c>
      <c r="L1325" s="19">
        <f t="shared" si="235"/>
        <v>3419.31</v>
      </c>
      <c r="M1325" s="19">
        <f t="shared" si="236"/>
        <v>3419.31</v>
      </c>
      <c r="N1325" s="19">
        <v>10</v>
      </c>
    </row>
    <row r="1326" s="13" customFormat="1" customHeight="1" spans="1:14">
      <c r="A1326" s="19">
        <f t="shared" si="239"/>
        <v>1324</v>
      </c>
      <c r="B1326" s="19" t="s">
        <v>5077</v>
      </c>
      <c r="C1326" s="19" t="s">
        <v>5078</v>
      </c>
      <c r="D1326" s="20" t="s">
        <v>1164</v>
      </c>
      <c r="E1326" s="19" t="s">
        <v>5079</v>
      </c>
      <c r="F1326" s="19">
        <v>4999</v>
      </c>
      <c r="G1326" s="19">
        <v>4999</v>
      </c>
      <c r="H1326" s="19">
        <v>2399.52</v>
      </c>
      <c r="I1326" s="19">
        <v>1019.79</v>
      </c>
      <c r="J1326" s="19">
        <v>0</v>
      </c>
      <c r="K1326" s="19" t="s">
        <v>1744</v>
      </c>
      <c r="L1326" s="19">
        <f t="shared" si="235"/>
        <v>3419.31</v>
      </c>
      <c r="M1326" s="19">
        <f t="shared" si="236"/>
        <v>3419.31</v>
      </c>
      <c r="N1326" s="19">
        <v>29</v>
      </c>
    </row>
    <row r="1327" s="13" customFormat="1" customHeight="1" spans="1:14">
      <c r="A1327" s="19">
        <f t="shared" si="239"/>
        <v>1325</v>
      </c>
      <c r="B1327" s="19" t="s">
        <v>5080</v>
      </c>
      <c r="C1327" s="19" t="s">
        <v>5081</v>
      </c>
      <c r="D1327" s="20" t="s">
        <v>1164</v>
      </c>
      <c r="E1327" s="19" t="s">
        <v>5082</v>
      </c>
      <c r="F1327" s="19">
        <v>5366</v>
      </c>
      <c r="G1327" s="19">
        <v>5366</v>
      </c>
      <c r="H1327" s="19">
        <v>2575.68</v>
      </c>
      <c r="I1327" s="19">
        <v>1094.66</v>
      </c>
      <c r="J1327" s="19">
        <v>0</v>
      </c>
      <c r="K1327" s="19" t="s">
        <v>1744</v>
      </c>
      <c r="L1327" s="19">
        <f>SUM(H1327:I1327)+0.01</f>
        <v>3670.35</v>
      </c>
      <c r="M1327" s="19">
        <f t="shared" si="236"/>
        <v>3670.35</v>
      </c>
      <c r="N1327" s="19">
        <v>10</v>
      </c>
    </row>
    <row r="1328" s="13" customFormat="1" customHeight="1" spans="1:14">
      <c r="A1328" s="19">
        <f t="shared" si="239"/>
        <v>1326</v>
      </c>
      <c r="B1328" s="19" t="s">
        <v>5083</v>
      </c>
      <c r="C1328" s="19" t="s">
        <v>5084</v>
      </c>
      <c r="D1328" s="20" t="s">
        <v>1164</v>
      </c>
      <c r="E1328" s="19" t="s">
        <v>5085</v>
      </c>
      <c r="F1328" s="19">
        <v>4999</v>
      </c>
      <c r="G1328" s="19">
        <v>4999</v>
      </c>
      <c r="H1328" s="19">
        <v>2399.52</v>
      </c>
      <c r="I1328" s="19">
        <v>1019.79</v>
      </c>
      <c r="J1328" s="19">
        <v>0</v>
      </c>
      <c r="K1328" s="19" t="s">
        <v>1744</v>
      </c>
      <c r="L1328" s="19">
        <f t="shared" ref="L1328:L1333" si="240">SUM(H1328:I1328)</f>
        <v>3419.31</v>
      </c>
      <c r="M1328" s="19">
        <f t="shared" si="236"/>
        <v>3419.31</v>
      </c>
      <c r="N1328" s="19">
        <v>23</v>
      </c>
    </row>
    <row r="1329" s="13" customFormat="1" customHeight="1" spans="1:14">
      <c r="A1329" s="19">
        <f t="shared" si="239"/>
        <v>1327</v>
      </c>
      <c r="B1329" s="19" t="s">
        <v>5086</v>
      </c>
      <c r="C1329" s="19" t="s">
        <v>3197</v>
      </c>
      <c r="D1329" s="20" t="s">
        <v>1164</v>
      </c>
      <c r="E1329" s="19" t="s">
        <v>5087</v>
      </c>
      <c r="F1329" s="19">
        <v>4999</v>
      </c>
      <c r="G1329" s="19">
        <v>4999</v>
      </c>
      <c r="H1329" s="19">
        <v>2399.52</v>
      </c>
      <c r="I1329" s="19">
        <v>1019.79</v>
      </c>
      <c r="J1329" s="19">
        <v>0</v>
      </c>
      <c r="K1329" s="19" t="s">
        <v>1744</v>
      </c>
      <c r="L1329" s="19">
        <f t="shared" si="240"/>
        <v>3419.31</v>
      </c>
      <c r="M1329" s="19">
        <f t="shared" si="236"/>
        <v>3419.31</v>
      </c>
      <c r="N1329" s="19">
        <v>25</v>
      </c>
    </row>
    <row r="1330" s="13" customFormat="1" customHeight="1" spans="1:14">
      <c r="A1330" s="19">
        <f t="shared" si="239"/>
        <v>1328</v>
      </c>
      <c r="B1330" s="19" t="s">
        <v>5088</v>
      </c>
      <c r="C1330" s="19" t="s">
        <v>5089</v>
      </c>
      <c r="D1330" s="20" t="s">
        <v>1164</v>
      </c>
      <c r="E1330" s="19" t="s">
        <v>2007</v>
      </c>
      <c r="F1330" s="19">
        <v>4999</v>
      </c>
      <c r="G1330" s="19">
        <v>4999</v>
      </c>
      <c r="H1330" s="19">
        <v>2399.52</v>
      </c>
      <c r="I1330" s="19">
        <v>1019.79</v>
      </c>
      <c r="J1330" s="19">
        <v>0</v>
      </c>
      <c r="K1330" s="19" t="s">
        <v>1744</v>
      </c>
      <c r="L1330" s="19">
        <f t="shared" si="240"/>
        <v>3419.31</v>
      </c>
      <c r="M1330" s="19">
        <f t="shared" si="236"/>
        <v>3419.31</v>
      </c>
      <c r="N1330" s="19">
        <v>11</v>
      </c>
    </row>
    <row r="1331" s="13" customFormat="1" customHeight="1" spans="1:14">
      <c r="A1331" s="19">
        <f t="shared" si="239"/>
        <v>1329</v>
      </c>
      <c r="B1331" s="19" t="s">
        <v>5090</v>
      </c>
      <c r="C1331" s="19" t="s">
        <v>5091</v>
      </c>
      <c r="D1331" s="20" t="s">
        <v>1164</v>
      </c>
      <c r="E1331" s="19" t="s">
        <v>2129</v>
      </c>
      <c r="F1331" s="19">
        <v>4999</v>
      </c>
      <c r="G1331" s="19">
        <v>4999</v>
      </c>
      <c r="H1331" s="19">
        <v>2399.52</v>
      </c>
      <c r="I1331" s="19">
        <v>1019.79</v>
      </c>
      <c r="J1331" s="19">
        <v>0</v>
      </c>
      <c r="K1331" s="19" t="s">
        <v>1744</v>
      </c>
      <c r="L1331" s="19">
        <f t="shared" si="240"/>
        <v>3419.31</v>
      </c>
      <c r="M1331" s="19">
        <f t="shared" si="236"/>
        <v>3419.31</v>
      </c>
      <c r="N1331" s="19">
        <v>11</v>
      </c>
    </row>
    <row r="1332" s="13" customFormat="1" customHeight="1" spans="1:14">
      <c r="A1332" s="19">
        <f t="shared" si="239"/>
        <v>1330</v>
      </c>
      <c r="B1332" s="19" t="s">
        <v>5092</v>
      </c>
      <c r="C1332" s="19" t="s">
        <v>5093</v>
      </c>
      <c r="D1332" s="20" t="s">
        <v>1164</v>
      </c>
      <c r="E1332" s="19" t="s">
        <v>3005</v>
      </c>
      <c r="F1332" s="19">
        <v>4999</v>
      </c>
      <c r="G1332" s="19">
        <v>4999</v>
      </c>
      <c r="H1332" s="19">
        <v>2399.52</v>
      </c>
      <c r="I1332" s="19">
        <v>1019.79</v>
      </c>
      <c r="J1332" s="19">
        <v>0</v>
      </c>
      <c r="K1332" s="19" t="s">
        <v>1744</v>
      </c>
      <c r="L1332" s="19">
        <f t="shared" si="240"/>
        <v>3419.31</v>
      </c>
      <c r="M1332" s="19">
        <f t="shared" si="236"/>
        <v>3419.31</v>
      </c>
      <c r="N1332" s="19">
        <v>10</v>
      </c>
    </row>
    <row r="1333" s="13" customFormat="1" customHeight="1" spans="1:14">
      <c r="A1333" s="19">
        <f t="shared" si="239"/>
        <v>1331</v>
      </c>
      <c r="B1333" s="19" t="s">
        <v>5094</v>
      </c>
      <c r="C1333" s="19" t="s">
        <v>5095</v>
      </c>
      <c r="D1333" s="20" t="s">
        <v>1164</v>
      </c>
      <c r="E1333" s="19" t="s">
        <v>4573</v>
      </c>
      <c r="F1333" s="19">
        <v>4999</v>
      </c>
      <c r="G1333" s="19">
        <v>4999</v>
      </c>
      <c r="H1333" s="19">
        <v>2399.52</v>
      </c>
      <c r="I1333" s="19">
        <v>1019.79</v>
      </c>
      <c r="J1333" s="19">
        <v>0</v>
      </c>
      <c r="K1333" s="19" t="s">
        <v>1744</v>
      </c>
      <c r="L1333" s="19">
        <f t="shared" si="240"/>
        <v>3419.31</v>
      </c>
      <c r="M1333" s="19">
        <f t="shared" si="236"/>
        <v>3419.31</v>
      </c>
      <c r="N1333" s="19">
        <v>29</v>
      </c>
    </row>
    <row r="1334" s="13" customFormat="1" customHeight="1" spans="1:14">
      <c r="A1334" s="19">
        <f t="shared" si="239"/>
        <v>1332</v>
      </c>
      <c r="B1334" s="19" t="s">
        <v>5096</v>
      </c>
      <c r="C1334" s="19" t="s">
        <v>5097</v>
      </c>
      <c r="D1334" s="20" t="s">
        <v>1164</v>
      </c>
      <c r="E1334" s="19" t="s">
        <v>2092</v>
      </c>
      <c r="F1334" s="19">
        <v>5088</v>
      </c>
      <c r="G1334" s="19">
        <v>5088</v>
      </c>
      <c r="H1334" s="19">
        <v>1628.16</v>
      </c>
      <c r="I1334" s="19">
        <v>691.97</v>
      </c>
      <c r="J1334" s="19">
        <v>0</v>
      </c>
      <c r="K1334" s="19" t="s">
        <v>2193</v>
      </c>
      <c r="L1334" s="19">
        <f>SUM(H1334:I1334)-0.01</f>
        <v>2320.12</v>
      </c>
      <c r="M1334" s="19">
        <f t="shared" si="236"/>
        <v>2320.12</v>
      </c>
      <c r="N1334" s="19">
        <v>24</v>
      </c>
    </row>
    <row r="1335" s="13" customFormat="1" customHeight="1" spans="1:14">
      <c r="A1335" s="19">
        <f t="shared" ref="A1335:A1344" si="241">ROW()-2</f>
        <v>1333</v>
      </c>
      <c r="B1335" s="19" t="s">
        <v>5098</v>
      </c>
      <c r="C1335" s="19" t="s">
        <v>5099</v>
      </c>
      <c r="D1335" s="20" t="s">
        <v>1164</v>
      </c>
      <c r="E1335" s="19" t="s">
        <v>5100</v>
      </c>
      <c r="F1335" s="19">
        <v>9083</v>
      </c>
      <c r="G1335" s="19">
        <v>9083</v>
      </c>
      <c r="H1335" s="19">
        <v>3999.36</v>
      </c>
      <c r="I1335" s="19">
        <v>1699.74</v>
      </c>
      <c r="J1335" s="19">
        <v>0</v>
      </c>
      <c r="K1335" s="19" t="s">
        <v>1744</v>
      </c>
      <c r="L1335" s="19">
        <f t="shared" ref="L1335:L1347" si="242">SUM(H1335:I1335)</f>
        <v>5699.1</v>
      </c>
      <c r="M1335" s="19">
        <f t="shared" si="236"/>
        <v>5699.1</v>
      </c>
      <c r="N1335" s="19">
        <v>15</v>
      </c>
    </row>
    <row r="1336" s="13" customFormat="1" customHeight="1" spans="1:14">
      <c r="A1336" s="19">
        <f t="shared" si="241"/>
        <v>1334</v>
      </c>
      <c r="B1336" s="19" t="s">
        <v>5101</v>
      </c>
      <c r="C1336" s="19" t="s">
        <v>5102</v>
      </c>
      <c r="D1336" s="20" t="s">
        <v>1164</v>
      </c>
      <c r="E1336" s="19" t="s">
        <v>5103</v>
      </c>
      <c r="F1336" s="19">
        <v>8086</v>
      </c>
      <c r="G1336" s="19">
        <v>8086</v>
      </c>
      <c r="H1336" s="19">
        <v>3881.28</v>
      </c>
      <c r="I1336" s="19">
        <v>1649.55</v>
      </c>
      <c r="J1336" s="19">
        <v>0</v>
      </c>
      <c r="K1336" s="19" t="s">
        <v>1744</v>
      </c>
      <c r="L1336" s="19">
        <f t="shared" si="242"/>
        <v>5530.83</v>
      </c>
      <c r="M1336" s="19">
        <f t="shared" si="236"/>
        <v>5530.83</v>
      </c>
      <c r="N1336" s="19">
        <v>10</v>
      </c>
    </row>
    <row r="1337" s="13" customFormat="1" customHeight="1" spans="1:14">
      <c r="A1337" s="19">
        <f t="shared" si="241"/>
        <v>1335</v>
      </c>
      <c r="B1337" s="19" t="s">
        <v>5104</v>
      </c>
      <c r="C1337" s="19" t="s">
        <v>5105</v>
      </c>
      <c r="D1337" s="20" t="s">
        <v>1164</v>
      </c>
      <c r="E1337" s="19" t="s">
        <v>5106</v>
      </c>
      <c r="F1337" s="19">
        <v>5242</v>
      </c>
      <c r="G1337" s="19">
        <v>5242</v>
      </c>
      <c r="H1337" s="19">
        <v>2516.16</v>
      </c>
      <c r="I1337" s="19">
        <v>1069.38</v>
      </c>
      <c r="J1337" s="19">
        <v>0</v>
      </c>
      <c r="K1337" s="19" t="s">
        <v>1744</v>
      </c>
      <c r="L1337" s="19">
        <f>H1337+I1337</f>
        <v>3585.54</v>
      </c>
      <c r="M1337" s="19">
        <f t="shared" si="236"/>
        <v>3585.54</v>
      </c>
      <c r="N1337" s="19">
        <v>10</v>
      </c>
    </row>
    <row r="1338" s="13" customFormat="1" customHeight="1" spans="1:14">
      <c r="A1338" s="19">
        <f t="shared" si="241"/>
        <v>1336</v>
      </c>
      <c r="B1338" s="19" t="s">
        <v>5107</v>
      </c>
      <c r="C1338" s="19" t="s">
        <v>5108</v>
      </c>
      <c r="D1338" s="20" t="s">
        <v>1164</v>
      </c>
      <c r="E1338" s="19" t="s">
        <v>2089</v>
      </c>
      <c r="F1338" s="19">
        <v>4999</v>
      </c>
      <c r="G1338" s="19">
        <v>4999</v>
      </c>
      <c r="H1338" s="19">
        <v>2399.52</v>
      </c>
      <c r="I1338" s="19">
        <v>1019.79</v>
      </c>
      <c r="J1338" s="19">
        <v>0</v>
      </c>
      <c r="K1338" s="19" t="s">
        <v>1744</v>
      </c>
      <c r="L1338" s="19">
        <f t="shared" si="242"/>
        <v>3419.31</v>
      </c>
      <c r="M1338" s="19">
        <f t="shared" si="236"/>
        <v>3419.31</v>
      </c>
      <c r="N1338" s="19">
        <v>2</v>
      </c>
    </row>
    <row r="1339" s="13" customFormat="1" customHeight="1" spans="1:14">
      <c r="A1339" s="19">
        <f t="shared" si="241"/>
        <v>1337</v>
      </c>
      <c r="B1339" s="19" t="s">
        <v>5109</v>
      </c>
      <c r="C1339" s="19" t="s">
        <v>5110</v>
      </c>
      <c r="D1339" s="20" t="s">
        <v>1164</v>
      </c>
      <c r="E1339" s="19" t="s">
        <v>3026</v>
      </c>
      <c r="F1339" s="19">
        <v>4999</v>
      </c>
      <c r="G1339" s="19">
        <v>4999</v>
      </c>
      <c r="H1339" s="19">
        <v>2399.52</v>
      </c>
      <c r="I1339" s="19">
        <v>1019.79</v>
      </c>
      <c r="J1339" s="19">
        <v>0</v>
      </c>
      <c r="K1339" s="19" t="s">
        <v>1744</v>
      </c>
      <c r="L1339" s="19">
        <f t="shared" si="242"/>
        <v>3419.31</v>
      </c>
      <c r="M1339" s="19">
        <f t="shared" si="236"/>
        <v>3419.31</v>
      </c>
      <c r="N1339" s="19">
        <v>2</v>
      </c>
    </row>
    <row r="1340" s="13" customFormat="1" customHeight="1" spans="1:14">
      <c r="A1340" s="19">
        <f t="shared" si="241"/>
        <v>1338</v>
      </c>
      <c r="B1340" s="19" t="s">
        <v>5111</v>
      </c>
      <c r="C1340" s="19" t="s">
        <v>5112</v>
      </c>
      <c r="D1340" s="20" t="s">
        <v>1164</v>
      </c>
      <c r="E1340" s="19" t="s">
        <v>5113</v>
      </c>
      <c r="F1340" s="19">
        <v>4999</v>
      </c>
      <c r="G1340" s="19">
        <v>4999</v>
      </c>
      <c r="H1340" s="19">
        <v>2399.52</v>
      </c>
      <c r="I1340" s="19">
        <v>1019.79</v>
      </c>
      <c r="J1340" s="19">
        <v>0</v>
      </c>
      <c r="K1340" s="19" t="s">
        <v>1744</v>
      </c>
      <c r="L1340" s="19">
        <f t="shared" si="242"/>
        <v>3419.31</v>
      </c>
      <c r="M1340" s="19">
        <f t="shared" si="236"/>
        <v>3419.31</v>
      </c>
      <c r="N1340" s="19">
        <v>2</v>
      </c>
    </row>
    <row r="1341" s="13" customFormat="1" customHeight="1" spans="1:14">
      <c r="A1341" s="19">
        <f t="shared" si="241"/>
        <v>1339</v>
      </c>
      <c r="B1341" s="19" t="s">
        <v>5114</v>
      </c>
      <c r="C1341" s="19" t="s">
        <v>2664</v>
      </c>
      <c r="D1341" s="20" t="s">
        <v>1164</v>
      </c>
      <c r="E1341" s="19" t="s">
        <v>5115</v>
      </c>
      <c r="F1341" s="19">
        <v>4999</v>
      </c>
      <c r="G1341" s="19">
        <v>4999</v>
      </c>
      <c r="H1341" s="19">
        <v>2399.52</v>
      </c>
      <c r="I1341" s="19">
        <v>1019.79</v>
      </c>
      <c r="J1341" s="19">
        <v>0</v>
      </c>
      <c r="K1341" s="19" t="s">
        <v>1744</v>
      </c>
      <c r="L1341" s="19">
        <f t="shared" si="242"/>
        <v>3419.31</v>
      </c>
      <c r="M1341" s="19">
        <f t="shared" si="236"/>
        <v>3419.31</v>
      </c>
      <c r="N1341" s="19">
        <v>2</v>
      </c>
    </row>
    <row r="1342" s="13" customFormat="1" customHeight="1" spans="1:14">
      <c r="A1342" s="19">
        <f t="shared" si="241"/>
        <v>1340</v>
      </c>
      <c r="B1342" s="19" t="s">
        <v>5116</v>
      </c>
      <c r="C1342" s="19" t="s">
        <v>5117</v>
      </c>
      <c r="D1342" s="20" t="s">
        <v>1164</v>
      </c>
      <c r="E1342" s="19" t="s">
        <v>5118</v>
      </c>
      <c r="F1342" s="19">
        <v>4999</v>
      </c>
      <c r="G1342" s="19">
        <v>4999</v>
      </c>
      <c r="H1342" s="19">
        <v>2399.52</v>
      </c>
      <c r="I1342" s="19">
        <v>1019.79</v>
      </c>
      <c r="J1342" s="19">
        <v>0</v>
      </c>
      <c r="K1342" s="19" t="s">
        <v>1744</v>
      </c>
      <c r="L1342" s="19">
        <f t="shared" si="242"/>
        <v>3419.31</v>
      </c>
      <c r="M1342" s="19">
        <f t="shared" si="236"/>
        <v>3419.31</v>
      </c>
      <c r="N1342" s="19">
        <v>2</v>
      </c>
    </row>
    <row r="1343" s="13" customFormat="1" customHeight="1" spans="1:14">
      <c r="A1343" s="19">
        <f t="shared" si="241"/>
        <v>1341</v>
      </c>
      <c r="B1343" s="19" t="s">
        <v>5119</v>
      </c>
      <c r="C1343" s="19" t="s">
        <v>3813</v>
      </c>
      <c r="D1343" s="20" t="s">
        <v>1164</v>
      </c>
      <c r="E1343" s="19" t="s">
        <v>2248</v>
      </c>
      <c r="F1343" s="19">
        <v>4999</v>
      </c>
      <c r="G1343" s="19">
        <v>4999</v>
      </c>
      <c r="H1343" s="19">
        <v>2399.52</v>
      </c>
      <c r="I1343" s="19">
        <v>1019.79</v>
      </c>
      <c r="J1343" s="19">
        <v>0</v>
      </c>
      <c r="K1343" s="19" t="s">
        <v>1744</v>
      </c>
      <c r="L1343" s="19">
        <f t="shared" si="242"/>
        <v>3419.31</v>
      </c>
      <c r="M1343" s="19">
        <f t="shared" si="236"/>
        <v>3419.31</v>
      </c>
      <c r="N1343" s="19">
        <v>2</v>
      </c>
    </row>
    <row r="1344" s="13" customFormat="1" customHeight="1" spans="1:14">
      <c r="A1344" s="19">
        <f t="shared" si="241"/>
        <v>1342</v>
      </c>
      <c r="B1344" s="19" t="s">
        <v>5120</v>
      </c>
      <c r="C1344" s="19" t="s">
        <v>5121</v>
      </c>
      <c r="D1344" s="20" t="s">
        <v>1164</v>
      </c>
      <c r="E1344" s="19" t="s">
        <v>4234</v>
      </c>
      <c r="F1344" s="19">
        <v>4999</v>
      </c>
      <c r="G1344" s="19">
        <v>4999</v>
      </c>
      <c r="H1344" s="19">
        <v>2399.52</v>
      </c>
      <c r="I1344" s="19">
        <v>1019.79</v>
      </c>
      <c r="J1344" s="19">
        <v>0</v>
      </c>
      <c r="K1344" s="19" t="s">
        <v>1744</v>
      </c>
      <c r="L1344" s="19">
        <f t="shared" si="242"/>
        <v>3419.31</v>
      </c>
      <c r="M1344" s="19">
        <f t="shared" si="236"/>
        <v>3419.31</v>
      </c>
      <c r="N1344" s="19">
        <v>2</v>
      </c>
    </row>
    <row r="1345" s="13" customFormat="1" customHeight="1" spans="1:14">
      <c r="A1345" s="19">
        <f t="shared" ref="A1345:A1354" si="243">ROW()-2</f>
        <v>1343</v>
      </c>
      <c r="B1345" s="19" t="s">
        <v>5122</v>
      </c>
      <c r="C1345" s="19" t="s">
        <v>2701</v>
      </c>
      <c r="D1345" s="20" t="s">
        <v>1164</v>
      </c>
      <c r="E1345" s="19" t="s">
        <v>5123</v>
      </c>
      <c r="F1345" s="19">
        <v>4999</v>
      </c>
      <c r="G1345" s="19">
        <v>4999</v>
      </c>
      <c r="H1345" s="19">
        <v>2399.52</v>
      </c>
      <c r="I1345" s="19">
        <v>1019.79</v>
      </c>
      <c r="J1345" s="19">
        <v>0</v>
      </c>
      <c r="K1345" s="19" t="s">
        <v>1744</v>
      </c>
      <c r="L1345" s="19">
        <f t="shared" si="242"/>
        <v>3419.31</v>
      </c>
      <c r="M1345" s="19">
        <f t="shared" si="236"/>
        <v>3419.31</v>
      </c>
      <c r="N1345" s="19">
        <v>2</v>
      </c>
    </row>
    <row r="1346" s="13" customFormat="1" customHeight="1" spans="1:14">
      <c r="A1346" s="19">
        <f t="shared" si="243"/>
        <v>1344</v>
      </c>
      <c r="B1346" s="19" t="s">
        <v>5124</v>
      </c>
      <c r="C1346" s="19" t="s">
        <v>5125</v>
      </c>
      <c r="D1346" s="20" t="s">
        <v>1164</v>
      </c>
      <c r="E1346" s="19" t="s">
        <v>5126</v>
      </c>
      <c r="F1346" s="19">
        <v>4999</v>
      </c>
      <c r="G1346" s="19">
        <v>4999</v>
      </c>
      <c r="H1346" s="19">
        <v>2399.52</v>
      </c>
      <c r="I1346" s="19">
        <v>1019.79</v>
      </c>
      <c r="J1346" s="19">
        <v>0</v>
      </c>
      <c r="K1346" s="19" t="s">
        <v>1744</v>
      </c>
      <c r="L1346" s="19">
        <f t="shared" si="242"/>
        <v>3419.31</v>
      </c>
      <c r="M1346" s="19">
        <f t="shared" si="236"/>
        <v>3419.31</v>
      </c>
      <c r="N1346" s="19">
        <v>2</v>
      </c>
    </row>
    <row r="1347" s="13" customFormat="1" customHeight="1" spans="1:14">
      <c r="A1347" s="19">
        <f t="shared" si="243"/>
        <v>1345</v>
      </c>
      <c r="B1347" s="19" t="s">
        <v>5127</v>
      </c>
      <c r="C1347" s="19" t="s">
        <v>2916</v>
      </c>
      <c r="D1347" s="20" t="s">
        <v>1164</v>
      </c>
      <c r="E1347" s="19" t="s">
        <v>5128</v>
      </c>
      <c r="F1347" s="19">
        <v>4999</v>
      </c>
      <c r="G1347" s="19">
        <v>4999</v>
      </c>
      <c r="H1347" s="19">
        <v>799.84</v>
      </c>
      <c r="I1347" s="19">
        <v>339.93</v>
      </c>
      <c r="J1347" s="19">
        <v>0</v>
      </c>
      <c r="K1347" s="19" t="s">
        <v>1744</v>
      </c>
      <c r="L1347" s="19">
        <f t="shared" si="242"/>
        <v>1139.77</v>
      </c>
      <c r="M1347" s="19">
        <f t="shared" si="236"/>
        <v>1139.77</v>
      </c>
      <c r="N1347" s="19">
        <v>2</v>
      </c>
    </row>
    <row r="1348" s="13" customFormat="1" customHeight="1" spans="1:14">
      <c r="A1348" s="19">
        <f t="shared" si="243"/>
        <v>1346</v>
      </c>
      <c r="B1348" s="19" t="s">
        <v>5129</v>
      </c>
      <c r="C1348" s="19" t="s">
        <v>5130</v>
      </c>
      <c r="D1348" s="20" t="s">
        <v>1168</v>
      </c>
      <c r="E1348" s="19" t="s">
        <v>5131</v>
      </c>
      <c r="F1348" s="19">
        <v>4999</v>
      </c>
      <c r="G1348" s="19">
        <v>4999</v>
      </c>
      <c r="H1348" s="19">
        <v>2399.52</v>
      </c>
      <c r="I1348" s="19">
        <v>1019.79</v>
      </c>
      <c r="J1348" s="19">
        <v>0</v>
      </c>
      <c r="K1348" s="19" t="s">
        <v>1744</v>
      </c>
      <c r="L1348" s="19">
        <v>3419.31</v>
      </c>
      <c r="M1348" s="19">
        <v>3419.31</v>
      </c>
      <c r="N1348" s="19">
        <v>27</v>
      </c>
    </row>
    <row r="1349" s="13" customFormat="1" customHeight="1" spans="1:14">
      <c r="A1349" s="19">
        <f t="shared" si="243"/>
        <v>1347</v>
      </c>
      <c r="B1349" s="19" t="s">
        <v>5132</v>
      </c>
      <c r="C1349" s="19" t="s">
        <v>5133</v>
      </c>
      <c r="D1349" s="20" t="s">
        <v>1168</v>
      </c>
      <c r="E1349" s="19" t="s">
        <v>5134</v>
      </c>
      <c r="F1349" s="19">
        <v>4999</v>
      </c>
      <c r="G1349" s="19">
        <v>4999</v>
      </c>
      <c r="H1349" s="19">
        <v>2399.52</v>
      </c>
      <c r="I1349" s="19">
        <v>1019.79</v>
      </c>
      <c r="J1349" s="19">
        <v>0</v>
      </c>
      <c r="K1349" s="19" t="s">
        <v>1744</v>
      </c>
      <c r="L1349" s="19">
        <v>3419.31</v>
      </c>
      <c r="M1349" s="19">
        <v>3419.31</v>
      </c>
      <c r="N1349" s="19">
        <v>27</v>
      </c>
    </row>
    <row r="1350" s="13" customFormat="1" customHeight="1" spans="1:14">
      <c r="A1350" s="19">
        <f t="shared" si="243"/>
        <v>1348</v>
      </c>
      <c r="B1350" s="19" t="s">
        <v>5135</v>
      </c>
      <c r="C1350" s="19" t="s">
        <v>5136</v>
      </c>
      <c r="D1350" s="20" t="s">
        <v>1168</v>
      </c>
      <c r="E1350" s="19" t="s">
        <v>2559</v>
      </c>
      <c r="F1350" s="19">
        <v>4999</v>
      </c>
      <c r="G1350" s="19">
        <v>4999</v>
      </c>
      <c r="H1350" s="19">
        <v>2399.52</v>
      </c>
      <c r="I1350" s="19">
        <v>1019.79</v>
      </c>
      <c r="J1350" s="19">
        <v>0</v>
      </c>
      <c r="K1350" s="19" t="s">
        <v>1744</v>
      </c>
      <c r="L1350" s="19">
        <v>3419.31</v>
      </c>
      <c r="M1350" s="19">
        <v>3419.31</v>
      </c>
      <c r="N1350" s="19">
        <v>24</v>
      </c>
    </row>
    <row r="1351" s="13" customFormat="1" customHeight="1" spans="1:14">
      <c r="A1351" s="19">
        <f t="shared" si="243"/>
        <v>1349</v>
      </c>
      <c r="B1351" s="19" t="s">
        <v>5137</v>
      </c>
      <c r="C1351" s="19" t="s">
        <v>3772</v>
      </c>
      <c r="D1351" s="20" t="s">
        <v>1168</v>
      </c>
      <c r="E1351" s="19" t="s">
        <v>4006</v>
      </c>
      <c r="F1351" s="19">
        <v>4999</v>
      </c>
      <c r="G1351" s="19">
        <v>4999</v>
      </c>
      <c r="H1351" s="19">
        <v>2399.52</v>
      </c>
      <c r="I1351" s="19">
        <v>1019.79</v>
      </c>
      <c r="J1351" s="19">
        <v>0</v>
      </c>
      <c r="K1351" s="19" t="s">
        <v>1744</v>
      </c>
      <c r="L1351" s="19">
        <v>3419.31</v>
      </c>
      <c r="M1351" s="19">
        <v>3419.31</v>
      </c>
      <c r="N1351" s="19">
        <v>17</v>
      </c>
    </row>
    <row r="1352" s="13" customFormat="1" customHeight="1" spans="1:14">
      <c r="A1352" s="19">
        <f t="shared" si="243"/>
        <v>1350</v>
      </c>
      <c r="B1352" s="19" t="s">
        <v>5138</v>
      </c>
      <c r="C1352" s="19" t="s">
        <v>5139</v>
      </c>
      <c r="D1352" s="20" t="s">
        <v>1168</v>
      </c>
      <c r="E1352" s="19" t="s">
        <v>5140</v>
      </c>
      <c r="F1352" s="19">
        <v>4999</v>
      </c>
      <c r="G1352" s="19">
        <v>4999</v>
      </c>
      <c r="H1352" s="19">
        <v>2399.52</v>
      </c>
      <c r="I1352" s="19">
        <v>1019.79</v>
      </c>
      <c r="J1352" s="19">
        <v>0</v>
      </c>
      <c r="K1352" s="19" t="s">
        <v>1744</v>
      </c>
      <c r="L1352" s="19">
        <v>3419.31</v>
      </c>
      <c r="M1352" s="19">
        <v>3419.31</v>
      </c>
      <c r="N1352" s="19">
        <v>19</v>
      </c>
    </row>
    <row r="1353" s="13" customFormat="1" customHeight="1" spans="1:14">
      <c r="A1353" s="19">
        <f t="shared" si="243"/>
        <v>1351</v>
      </c>
      <c r="B1353" s="19" t="s">
        <v>5141</v>
      </c>
      <c r="C1353" s="19" t="s">
        <v>5142</v>
      </c>
      <c r="D1353" s="20" t="s">
        <v>1168</v>
      </c>
      <c r="E1353" s="19" t="s">
        <v>2351</v>
      </c>
      <c r="F1353" s="19">
        <v>4999</v>
      </c>
      <c r="G1353" s="19">
        <v>4999</v>
      </c>
      <c r="H1353" s="19">
        <v>2399.52</v>
      </c>
      <c r="I1353" s="19">
        <v>1019.79</v>
      </c>
      <c r="J1353" s="19">
        <v>0</v>
      </c>
      <c r="K1353" s="19" t="s">
        <v>1744</v>
      </c>
      <c r="L1353" s="19">
        <v>3419.31</v>
      </c>
      <c r="M1353" s="19">
        <v>3419.31</v>
      </c>
      <c r="N1353" s="19">
        <v>14</v>
      </c>
    </row>
    <row r="1354" s="13" customFormat="1" customHeight="1" spans="1:14">
      <c r="A1354" s="19">
        <f t="shared" si="243"/>
        <v>1352</v>
      </c>
      <c r="B1354" s="19" t="s">
        <v>5143</v>
      </c>
      <c r="C1354" s="19" t="s">
        <v>5144</v>
      </c>
      <c r="D1354" s="20" t="s">
        <v>1168</v>
      </c>
      <c r="E1354" s="19" t="s">
        <v>2481</v>
      </c>
      <c r="F1354" s="19">
        <v>4999</v>
      </c>
      <c r="G1354" s="19">
        <v>4999</v>
      </c>
      <c r="H1354" s="19">
        <v>2399.52</v>
      </c>
      <c r="I1354" s="19">
        <v>1019.79</v>
      </c>
      <c r="J1354" s="19">
        <v>0</v>
      </c>
      <c r="K1354" s="19" t="s">
        <v>1744</v>
      </c>
      <c r="L1354" s="19">
        <v>3419.31</v>
      </c>
      <c r="M1354" s="19">
        <v>3419.31</v>
      </c>
      <c r="N1354" s="19">
        <v>9</v>
      </c>
    </row>
    <row r="1355" s="13" customFormat="1" customHeight="1" spans="1:14">
      <c r="A1355" s="19">
        <f t="shared" ref="A1355:A1364" si="244">ROW()-2</f>
        <v>1353</v>
      </c>
      <c r="B1355" s="19" t="s">
        <v>5145</v>
      </c>
      <c r="C1355" s="19" t="s">
        <v>1935</v>
      </c>
      <c r="D1355" s="20" t="s">
        <v>1168</v>
      </c>
      <c r="E1355" s="19" t="s">
        <v>1801</v>
      </c>
      <c r="F1355" s="19">
        <v>4999</v>
      </c>
      <c r="G1355" s="19">
        <v>4999</v>
      </c>
      <c r="H1355" s="19">
        <v>2399.52</v>
      </c>
      <c r="I1355" s="19">
        <v>1019.79</v>
      </c>
      <c r="J1355" s="19">
        <v>0</v>
      </c>
      <c r="K1355" s="19" t="s">
        <v>1744</v>
      </c>
      <c r="L1355" s="19">
        <v>3419.31</v>
      </c>
      <c r="M1355" s="19">
        <v>3419.31</v>
      </c>
      <c r="N1355" s="19">
        <v>5</v>
      </c>
    </row>
    <row r="1356" s="13" customFormat="1" customHeight="1" spans="1:14">
      <c r="A1356" s="19">
        <f t="shared" si="244"/>
        <v>1354</v>
      </c>
      <c r="B1356" s="19" t="s">
        <v>5146</v>
      </c>
      <c r="C1356" s="19" t="s">
        <v>2441</v>
      </c>
      <c r="D1356" s="20" t="s">
        <v>1168</v>
      </c>
      <c r="E1356" s="19" t="s">
        <v>5147</v>
      </c>
      <c r="F1356" s="19">
        <v>4999</v>
      </c>
      <c r="G1356" s="19">
        <v>4999</v>
      </c>
      <c r="H1356" s="19">
        <v>2399.52</v>
      </c>
      <c r="I1356" s="19">
        <v>1019.79</v>
      </c>
      <c r="J1356" s="19">
        <v>0</v>
      </c>
      <c r="K1356" s="19" t="s">
        <v>1744</v>
      </c>
      <c r="L1356" s="19">
        <v>3419.31</v>
      </c>
      <c r="M1356" s="19">
        <v>3419.31</v>
      </c>
      <c r="N1356" s="19">
        <v>5</v>
      </c>
    </row>
    <row r="1357" s="13" customFormat="1" customHeight="1" spans="1:14">
      <c r="A1357" s="19">
        <f t="shared" si="244"/>
        <v>1355</v>
      </c>
      <c r="B1357" s="19" t="s">
        <v>5148</v>
      </c>
      <c r="C1357" s="19" t="s">
        <v>4611</v>
      </c>
      <c r="D1357" s="20" t="s">
        <v>1168</v>
      </c>
      <c r="E1357" s="19" t="s">
        <v>5149</v>
      </c>
      <c r="F1357" s="19">
        <v>4999</v>
      </c>
      <c r="G1357" s="19">
        <v>4999</v>
      </c>
      <c r="H1357" s="19">
        <v>2399.52</v>
      </c>
      <c r="I1357" s="19">
        <v>1019.79</v>
      </c>
      <c r="J1357" s="19">
        <v>0</v>
      </c>
      <c r="K1357" s="19" t="s">
        <v>1744</v>
      </c>
      <c r="L1357" s="19">
        <v>3419.31</v>
      </c>
      <c r="M1357" s="19">
        <v>3419.31</v>
      </c>
      <c r="N1357" s="19">
        <v>4</v>
      </c>
    </row>
    <row r="1358" s="13" customFormat="1" customHeight="1" spans="1:14">
      <c r="A1358" s="19">
        <f t="shared" si="244"/>
        <v>1356</v>
      </c>
      <c r="B1358" s="19" t="s">
        <v>5150</v>
      </c>
      <c r="C1358" s="19" t="s">
        <v>5151</v>
      </c>
      <c r="D1358" s="20" t="s">
        <v>1172</v>
      </c>
      <c r="E1358" s="19" t="s">
        <v>4116</v>
      </c>
      <c r="F1358" s="19">
        <v>4999</v>
      </c>
      <c r="G1358" s="19">
        <v>4999</v>
      </c>
      <c r="H1358" s="19">
        <v>2399.52</v>
      </c>
      <c r="I1358" s="19">
        <v>1019.79</v>
      </c>
      <c r="J1358" s="19">
        <v>0</v>
      </c>
      <c r="K1358" s="19" t="s">
        <v>1744</v>
      </c>
      <c r="L1358" s="19">
        <v>3419.31</v>
      </c>
      <c r="M1358" s="19">
        <v>3419.31</v>
      </c>
      <c r="N1358" s="19">
        <v>24</v>
      </c>
    </row>
    <row r="1359" s="13" customFormat="1" customHeight="1" spans="1:14">
      <c r="A1359" s="19">
        <f t="shared" si="244"/>
        <v>1357</v>
      </c>
      <c r="B1359" s="19" t="s">
        <v>5152</v>
      </c>
      <c r="C1359" s="19" t="s">
        <v>5153</v>
      </c>
      <c r="D1359" s="20" t="s">
        <v>1172</v>
      </c>
      <c r="E1359" s="19" t="s">
        <v>3661</v>
      </c>
      <c r="F1359" s="19">
        <v>6000</v>
      </c>
      <c r="G1359" s="19">
        <v>6000</v>
      </c>
      <c r="H1359" s="19">
        <v>2880</v>
      </c>
      <c r="I1359" s="19">
        <v>1224</v>
      </c>
      <c r="J1359" s="19">
        <v>0</v>
      </c>
      <c r="K1359" s="19" t="s">
        <v>1744</v>
      </c>
      <c r="L1359" s="19">
        <v>4104</v>
      </c>
      <c r="M1359" s="19">
        <v>4104</v>
      </c>
      <c r="N1359" s="19">
        <v>30</v>
      </c>
    </row>
    <row r="1360" s="13" customFormat="1" customHeight="1" spans="1:14">
      <c r="A1360" s="19">
        <f t="shared" si="244"/>
        <v>1358</v>
      </c>
      <c r="B1360" s="19" t="s">
        <v>5154</v>
      </c>
      <c r="C1360" s="19" t="s">
        <v>5155</v>
      </c>
      <c r="D1360" s="20" t="s">
        <v>1172</v>
      </c>
      <c r="E1360" s="19" t="s">
        <v>2234</v>
      </c>
      <c r="F1360" s="19">
        <v>4999</v>
      </c>
      <c r="G1360" s="19">
        <v>4999</v>
      </c>
      <c r="H1360" s="19">
        <v>2399.52</v>
      </c>
      <c r="I1360" s="19">
        <v>1019.79</v>
      </c>
      <c r="J1360" s="19">
        <v>0</v>
      </c>
      <c r="K1360" s="19" t="s">
        <v>1744</v>
      </c>
      <c r="L1360" s="19">
        <v>3419.31</v>
      </c>
      <c r="M1360" s="19">
        <v>3419.31</v>
      </c>
      <c r="N1360" s="19">
        <v>30</v>
      </c>
    </row>
    <row r="1361" s="13" customFormat="1" customHeight="1" spans="1:14">
      <c r="A1361" s="19">
        <f t="shared" si="244"/>
        <v>1359</v>
      </c>
      <c r="B1361" s="19" t="s">
        <v>5156</v>
      </c>
      <c r="C1361" s="19" t="s">
        <v>5157</v>
      </c>
      <c r="D1361" s="20" t="s">
        <v>1172</v>
      </c>
      <c r="E1361" s="19" t="s">
        <v>4932</v>
      </c>
      <c r="F1361" s="19">
        <v>4999</v>
      </c>
      <c r="G1361" s="19">
        <v>4999</v>
      </c>
      <c r="H1361" s="19">
        <v>2399.52</v>
      </c>
      <c r="I1361" s="19">
        <v>1019.79</v>
      </c>
      <c r="J1361" s="19">
        <v>0</v>
      </c>
      <c r="K1361" s="19" t="s">
        <v>1744</v>
      </c>
      <c r="L1361" s="19">
        <v>3419.31</v>
      </c>
      <c r="M1361" s="19">
        <v>3419.31</v>
      </c>
      <c r="N1361" s="19">
        <v>16</v>
      </c>
    </row>
    <row r="1362" s="13" customFormat="1" customHeight="1" spans="1:14">
      <c r="A1362" s="19">
        <f t="shared" si="244"/>
        <v>1360</v>
      </c>
      <c r="B1362" s="19" t="s">
        <v>5158</v>
      </c>
      <c r="C1362" s="19" t="s">
        <v>5159</v>
      </c>
      <c r="D1362" s="20" t="s">
        <v>1172</v>
      </c>
      <c r="E1362" s="19" t="s">
        <v>5160</v>
      </c>
      <c r="F1362" s="19">
        <v>4999</v>
      </c>
      <c r="G1362" s="19">
        <v>4999</v>
      </c>
      <c r="H1362" s="19">
        <v>2399.52</v>
      </c>
      <c r="I1362" s="19">
        <v>1019.79</v>
      </c>
      <c r="J1362" s="19">
        <v>0</v>
      </c>
      <c r="K1362" s="19" t="s">
        <v>1744</v>
      </c>
      <c r="L1362" s="19">
        <v>3419.31</v>
      </c>
      <c r="M1362" s="19">
        <v>3419.31</v>
      </c>
      <c r="N1362" s="19">
        <v>10</v>
      </c>
    </row>
    <row r="1363" s="13" customFormat="1" customHeight="1" spans="1:14">
      <c r="A1363" s="19">
        <f t="shared" si="244"/>
        <v>1361</v>
      </c>
      <c r="B1363" s="19" t="s">
        <v>5161</v>
      </c>
      <c r="C1363" s="19" t="s">
        <v>5162</v>
      </c>
      <c r="D1363" s="20" t="s">
        <v>1172</v>
      </c>
      <c r="E1363" s="19" t="s">
        <v>1828</v>
      </c>
      <c r="F1363" s="19">
        <v>4999</v>
      </c>
      <c r="G1363" s="19">
        <v>4999</v>
      </c>
      <c r="H1363" s="19">
        <v>2399.52</v>
      </c>
      <c r="I1363" s="19">
        <v>1019.79</v>
      </c>
      <c r="J1363" s="19">
        <v>0</v>
      </c>
      <c r="K1363" s="19" t="s">
        <v>1744</v>
      </c>
      <c r="L1363" s="19">
        <v>3419.31</v>
      </c>
      <c r="M1363" s="19">
        <v>3419.31</v>
      </c>
      <c r="N1363" s="19">
        <v>7</v>
      </c>
    </row>
    <row r="1364" s="13" customFormat="1" customHeight="1" spans="1:14">
      <c r="A1364" s="19">
        <f t="shared" si="244"/>
        <v>1362</v>
      </c>
      <c r="B1364" s="19" t="s">
        <v>5163</v>
      </c>
      <c r="C1364" s="19" t="s">
        <v>5164</v>
      </c>
      <c r="D1364" s="20" t="s">
        <v>1172</v>
      </c>
      <c r="E1364" s="19" t="s">
        <v>2720</v>
      </c>
      <c r="F1364" s="19">
        <v>4999</v>
      </c>
      <c r="G1364" s="19">
        <v>4999</v>
      </c>
      <c r="H1364" s="19">
        <v>2399.52</v>
      </c>
      <c r="I1364" s="19">
        <v>1019.79</v>
      </c>
      <c r="J1364" s="19">
        <v>0</v>
      </c>
      <c r="K1364" s="19" t="s">
        <v>1744</v>
      </c>
      <c r="L1364" s="19">
        <v>3419.31</v>
      </c>
      <c r="M1364" s="19">
        <v>3419.31</v>
      </c>
      <c r="N1364" s="19">
        <v>6</v>
      </c>
    </row>
    <row r="1365" s="13" customFormat="1" customHeight="1" spans="1:14">
      <c r="A1365" s="19">
        <f t="shared" ref="A1365:A1379" si="245">ROW()-2</f>
        <v>1363</v>
      </c>
      <c r="B1365" s="19" t="s">
        <v>5165</v>
      </c>
      <c r="C1365" s="19" t="s">
        <v>5166</v>
      </c>
      <c r="D1365" s="20" t="s">
        <v>1172</v>
      </c>
      <c r="E1365" s="19" t="s">
        <v>5167</v>
      </c>
      <c r="F1365" s="19">
        <v>4999</v>
      </c>
      <c r="G1365" s="19">
        <v>4999</v>
      </c>
      <c r="H1365" s="19">
        <v>2399.52</v>
      </c>
      <c r="I1365" s="19">
        <v>1019.79</v>
      </c>
      <c r="J1365" s="19">
        <v>0</v>
      </c>
      <c r="K1365" s="19" t="s">
        <v>1744</v>
      </c>
      <c r="L1365" s="19">
        <v>3419.31</v>
      </c>
      <c r="M1365" s="19">
        <v>3419.31</v>
      </c>
      <c r="N1365" s="19">
        <v>2</v>
      </c>
    </row>
    <row r="1366" s="13" customFormat="1" customHeight="1" spans="1:14">
      <c r="A1366" s="19">
        <f t="shared" si="245"/>
        <v>1364</v>
      </c>
      <c r="B1366" s="19" t="s">
        <v>5168</v>
      </c>
      <c r="C1366" s="19" t="s">
        <v>5169</v>
      </c>
      <c r="D1366" s="20" t="s">
        <v>1172</v>
      </c>
      <c r="E1366" s="19" t="s">
        <v>5170</v>
      </c>
      <c r="F1366" s="19">
        <v>4999</v>
      </c>
      <c r="G1366" s="19">
        <v>4999</v>
      </c>
      <c r="H1366" s="19">
        <v>2399.52</v>
      </c>
      <c r="I1366" s="19">
        <v>1019.79</v>
      </c>
      <c r="J1366" s="19">
        <v>0</v>
      </c>
      <c r="K1366" s="19" t="s">
        <v>1744</v>
      </c>
      <c r="L1366" s="19">
        <v>3419.31</v>
      </c>
      <c r="M1366" s="19">
        <v>3419.31</v>
      </c>
      <c r="N1366" s="19">
        <v>0</v>
      </c>
    </row>
    <row r="1367" s="13" customFormat="1" customHeight="1" spans="1:14">
      <c r="A1367" s="19">
        <f t="shared" si="245"/>
        <v>1365</v>
      </c>
      <c r="B1367" s="19" t="s">
        <v>5171</v>
      </c>
      <c r="C1367" s="19" t="s">
        <v>2097</v>
      </c>
      <c r="D1367" s="20" t="s">
        <v>1172</v>
      </c>
      <c r="E1367" s="19" t="s">
        <v>4716</v>
      </c>
      <c r="F1367" s="19">
        <v>4999</v>
      </c>
      <c r="G1367" s="19">
        <v>4999</v>
      </c>
      <c r="H1367" s="19">
        <v>1599.68</v>
      </c>
      <c r="I1367" s="19">
        <v>679.86</v>
      </c>
      <c r="J1367" s="19">
        <v>0</v>
      </c>
      <c r="K1367" s="19" t="s">
        <v>2303</v>
      </c>
      <c r="L1367" s="19">
        <v>2279.54</v>
      </c>
      <c r="M1367" s="19">
        <v>2279.54</v>
      </c>
      <c r="N1367" s="19">
        <v>14</v>
      </c>
    </row>
    <row r="1368" s="13" customFormat="1" customHeight="1" spans="1:14">
      <c r="A1368" s="19">
        <f t="shared" si="245"/>
        <v>1366</v>
      </c>
      <c r="B1368" s="19" t="s">
        <v>5172</v>
      </c>
      <c r="C1368" s="19" t="s">
        <v>5173</v>
      </c>
      <c r="D1368" s="20" t="s">
        <v>1176</v>
      </c>
      <c r="E1368" s="19" t="s">
        <v>2602</v>
      </c>
      <c r="F1368" s="19">
        <v>4999</v>
      </c>
      <c r="G1368" s="19">
        <v>4999</v>
      </c>
      <c r="H1368" s="19">
        <v>2399.52</v>
      </c>
      <c r="I1368" s="19">
        <v>1019.79</v>
      </c>
      <c r="J1368" s="19">
        <v>0</v>
      </c>
      <c r="K1368" s="19" t="s">
        <v>1744</v>
      </c>
      <c r="L1368" s="19">
        <v>3419.31</v>
      </c>
      <c r="M1368" s="19">
        <v>3419.31</v>
      </c>
      <c r="N1368" s="19">
        <v>29</v>
      </c>
    </row>
    <row r="1369" s="13" customFormat="1" customHeight="1" spans="1:14">
      <c r="A1369" s="19">
        <f t="shared" si="245"/>
        <v>1367</v>
      </c>
      <c r="B1369" s="19" t="s">
        <v>5174</v>
      </c>
      <c r="C1369" s="19" t="s">
        <v>5175</v>
      </c>
      <c r="D1369" s="20" t="s">
        <v>1176</v>
      </c>
      <c r="E1369" s="19" t="s">
        <v>5176</v>
      </c>
      <c r="F1369" s="19">
        <v>4999</v>
      </c>
      <c r="G1369" s="19">
        <v>4999</v>
      </c>
      <c r="H1369" s="19">
        <v>2399.52</v>
      </c>
      <c r="I1369" s="19">
        <v>1019.79</v>
      </c>
      <c r="J1369" s="19">
        <v>0</v>
      </c>
      <c r="K1369" s="19" t="s">
        <v>1744</v>
      </c>
      <c r="L1369" s="19">
        <v>3419.31</v>
      </c>
      <c r="M1369" s="19">
        <v>3419.31</v>
      </c>
      <c r="N1369" s="19">
        <v>29</v>
      </c>
    </row>
    <row r="1370" s="13" customFormat="1" customHeight="1" spans="1:14">
      <c r="A1370" s="19">
        <f t="shared" si="245"/>
        <v>1368</v>
      </c>
      <c r="B1370" s="19" t="s">
        <v>5177</v>
      </c>
      <c r="C1370" s="19" t="s">
        <v>5178</v>
      </c>
      <c r="D1370" s="20" t="s">
        <v>1176</v>
      </c>
      <c r="E1370" s="19" t="s">
        <v>5179</v>
      </c>
      <c r="F1370" s="19">
        <v>4999</v>
      </c>
      <c r="G1370" s="19">
        <v>4999</v>
      </c>
      <c r="H1370" s="19">
        <v>2399.52</v>
      </c>
      <c r="I1370" s="19">
        <v>1019.79</v>
      </c>
      <c r="J1370" s="19">
        <v>0</v>
      </c>
      <c r="K1370" s="19" t="s">
        <v>1744</v>
      </c>
      <c r="L1370" s="19">
        <v>3419.31</v>
      </c>
      <c r="M1370" s="19">
        <v>3419.31</v>
      </c>
      <c r="N1370" s="19">
        <v>15</v>
      </c>
    </row>
    <row r="1371" s="13" customFormat="1" customHeight="1" spans="1:14">
      <c r="A1371" s="19">
        <f t="shared" si="245"/>
        <v>1369</v>
      </c>
      <c r="B1371" s="19" t="s">
        <v>5180</v>
      </c>
      <c r="C1371" s="19" t="s">
        <v>5181</v>
      </c>
      <c r="D1371" s="20" t="s">
        <v>1176</v>
      </c>
      <c r="E1371" s="19" t="s">
        <v>5182</v>
      </c>
      <c r="F1371" s="19">
        <v>4999</v>
      </c>
      <c r="G1371" s="19">
        <v>4999</v>
      </c>
      <c r="H1371" s="19">
        <v>1599.68</v>
      </c>
      <c r="I1371" s="19">
        <v>679.86</v>
      </c>
      <c r="J1371" s="19">
        <v>0</v>
      </c>
      <c r="K1371" s="19" t="s">
        <v>2193</v>
      </c>
      <c r="L1371" s="19">
        <v>2279.54</v>
      </c>
      <c r="M1371" s="19">
        <v>2279.54</v>
      </c>
      <c r="N1371" s="19">
        <v>34</v>
      </c>
    </row>
    <row r="1372" s="13" customFormat="1" customHeight="1" spans="1:14">
      <c r="A1372" s="19">
        <f t="shared" si="245"/>
        <v>1370</v>
      </c>
      <c r="B1372" s="19" t="s">
        <v>5183</v>
      </c>
      <c r="C1372" s="19" t="s">
        <v>5184</v>
      </c>
      <c r="D1372" s="20" t="s">
        <v>1176</v>
      </c>
      <c r="E1372" s="19" t="s">
        <v>5185</v>
      </c>
      <c r="F1372" s="19">
        <v>4999</v>
      </c>
      <c r="G1372" s="19">
        <v>4999</v>
      </c>
      <c r="H1372" s="19">
        <v>1599.68</v>
      </c>
      <c r="I1372" s="19">
        <v>679.86</v>
      </c>
      <c r="J1372" s="19">
        <v>0</v>
      </c>
      <c r="K1372" s="19" t="s">
        <v>2193</v>
      </c>
      <c r="L1372" s="19">
        <v>2279.54</v>
      </c>
      <c r="M1372" s="19">
        <v>2279.54</v>
      </c>
      <c r="N1372" s="19">
        <v>34</v>
      </c>
    </row>
    <row r="1373" s="13" customFormat="1" customHeight="1" spans="1:14">
      <c r="A1373" s="19">
        <f t="shared" si="245"/>
        <v>1371</v>
      </c>
      <c r="B1373" s="19" t="s">
        <v>5186</v>
      </c>
      <c r="C1373" s="19" t="s">
        <v>5187</v>
      </c>
      <c r="D1373" s="20" t="s">
        <v>1176</v>
      </c>
      <c r="E1373" s="19" t="s">
        <v>3041</v>
      </c>
      <c r="F1373" s="19">
        <v>4999</v>
      </c>
      <c r="G1373" s="19">
        <v>4999</v>
      </c>
      <c r="H1373" s="19">
        <v>2399.52</v>
      </c>
      <c r="I1373" s="19">
        <v>1019.79</v>
      </c>
      <c r="J1373" s="19">
        <v>0</v>
      </c>
      <c r="K1373" s="19" t="s">
        <v>1744</v>
      </c>
      <c r="L1373" s="19">
        <v>3419.31</v>
      </c>
      <c r="M1373" s="19">
        <v>3419.31</v>
      </c>
      <c r="N1373" s="19">
        <v>7</v>
      </c>
    </row>
    <row r="1374" s="13" customFormat="1" customHeight="1" spans="1:14">
      <c r="A1374" s="19">
        <f t="shared" si="245"/>
        <v>1372</v>
      </c>
      <c r="B1374" s="19" t="s">
        <v>5188</v>
      </c>
      <c r="C1374" s="19" t="s">
        <v>5189</v>
      </c>
      <c r="D1374" s="20" t="s">
        <v>1176</v>
      </c>
      <c r="E1374" s="19" t="s">
        <v>5190</v>
      </c>
      <c r="F1374" s="19">
        <v>4999</v>
      </c>
      <c r="G1374" s="19">
        <v>4999</v>
      </c>
      <c r="H1374" s="19">
        <v>2399.52</v>
      </c>
      <c r="I1374" s="19">
        <v>1019.79</v>
      </c>
      <c r="J1374" s="19">
        <v>0</v>
      </c>
      <c r="K1374" s="19" t="s">
        <v>1744</v>
      </c>
      <c r="L1374" s="19">
        <v>3419.31</v>
      </c>
      <c r="M1374" s="19">
        <v>3419.31</v>
      </c>
      <c r="N1374" s="19">
        <v>7</v>
      </c>
    </row>
    <row r="1375" s="13" customFormat="1" customHeight="1" spans="1:14">
      <c r="A1375" s="19">
        <f t="shared" si="245"/>
        <v>1373</v>
      </c>
      <c r="B1375" s="19" t="s">
        <v>5191</v>
      </c>
      <c r="C1375" s="19" t="s">
        <v>5192</v>
      </c>
      <c r="D1375" s="20" t="s">
        <v>1180</v>
      </c>
      <c r="E1375" s="19" t="s">
        <v>3159</v>
      </c>
      <c r="F1375" s="19">
        <v>4999</v>
      </c>
      <c r="G1375" s="19">
        <v>4999</v>
      </c>
      <c r="H1375" s="19">
        <v>2399.52</v>
      </c>
      <c r="I1375" s="19">
        <v>1019.79</v>
      </c>
      <c r="J1375" s="19">
        <v>0</v>
      </c>
      <c r="K1375" s="19" t="s">
        <v>1744</v>
      </c>
      <c r="L1375" s="19">
        <v>3419.31</v>
      </c>
      <c r="M1375" s="19">
        <v>3419.31</v>
      </c>
      <c r="N1375" s="19">
        <v>7</v>
      </c>
    </row>
    <row r="1376" s="13" customFormat="1" customHeight="1" spans="1:14">
      <c r="A1376" s="19">
        <f t="shared" si="245"/>
        <v>1374</v>
      </c>
      <c r="B1376" s="19" t="s">
        <v>5193</v>
      </c>
      <c r="C1376" s="19" t="s">
        <v>2056</v>
      </c>
      <c r="D1376" s="20" t="s">
        <v>1180</v>
      </c>
      <c r="E1376" s="19" t="s">
        <v>2515</v>
      </c>
      <c r="F1376" s="19">
        <v>4999</v>
      </c>
      <c r="G1376" s="19">
        <v>4999</v>
      </c>
      <c r="H1376" s="19">
        <v>1599.68</v>
      </c>
      <c r="I1376" s="19">
        <v>679.86</v>
      </c>
      <c r="J1376" s="19">
        <v>0</v>
      </c>
      <c r="K1376" s="19" t="s">
        <v>2193</v>
      </c>
      <c r="L1376" s="19">
        <v>2279.54</v>
      </c>
      <c r="M1376" s="19">
        <v>2279.54</v>
      </c>
      <c r="N1376" s="19">
        <v>7</v>
      </c>
    </row>
    <row r="1377" s="13" customFormat="1" customHeight="1" spans="1:14">
      <c r="A1377" s="19">
        <f t="shared" si="245"/>
        <v>1375</v>
      </c>
      <c r="B1377" s="19" t="s">
        <v>5194</v>
      </c>
      <c r="C1377" s="19" t="s">
        <v>5195</v>
      </c>
      <c r="D1377" s="20" t="s">
        <v>1184</v>
      </c>
      <c r="E1377" s="19" t="s">
        <v>5196</v>
      </c>
      <c r="F1377" s="19">
        <v>4999</v>
      </c>
      <c r="G1377" s="19">
        <v>4999</v>
      </c>
      <c r="H1377" s="19">
        <v>2399.52</v>
      </c>
      <c r="I1377" s="19">
        <v>1019.79</v>
      </c>
      <c r="J1377" s="19">
        <v>0</v>
      </c>
      <c r="K1377" s="19" t="s">
        <v>1744</v>
      </c>
      <c r="L1377" s="19">
        <v>3419.31</v>
      </c>
      <c r="M1377" s="19">
        <v>3419.31</v>
      </c>
      <c r="N1377" s="19">
        <v>5</v>
      </c>
    </row>
    <row r="1378" s="13" customFormat="1" customHeight="1" spans="1:14">
      <c r="A1378" s="19">
        <f t="shared" si="245"/>
        <v>1376</v>
      </c>
      <c r="B1378" s="19" t="s">
        <v>5197</v>
      </c>
      <c r="C1378" s="19" t="s">
        <v>5198</v>
      </c>
      <c r="D1378" s="20" t="s">
        <v>1188</v>
      </c>
      <c r="E1378" s="19" t="s">
        <v>2676</v>
      </c>
      <c r="F1378" s="19">
        <v>4999</v>
      </c>
      <c r="G1378" s="19">
        <v>4999</v>
      </c>
      <c r="H1378" s="19">
        <v>2399.52</v>
      </c>
      <c r="I1378" s="19">
        <v>1019.79</v>
      </c>
      <c r="J1378" s="19">
        <v>0</v>
      </c>
      <c r="K1378" s="19" t="s">
        <v>1744</v>
      </c>
      <c r="L1378" s="19">
        <v>3419.31</v>
      </c>
      <c r="M1378" s="19">
        <v>3419.31</v>
      </c>
      <c r="N1378" s="19">
        <v>6</v>
      </c>
    </row>
    <row r="1379" s="13" customFormat="1" customHeight="1" spans="1:14">
      <c r="A1379" s="19">
        <f t="shared" si="245"/>
        <v>1377</v>
      </c>
      <c r="B1379" s="19" t="s">
        <v>5199</v>
      </c>
      <c r="C1379" s="19" t="s">
        <v>5200</v>
      </c>
      <c r="D1379" s="20" t="s">
        <v>1188</v>
      </c>
      <c r="E1379" s="19" t="s">
        <v>5201</v>
      </c>
      <c r="F1379" s="19">
        <v>4999</v>
      </c>
      <c r="G1379" s="19">
        <v>4999</v>
      </c>
      <c r="H1379" s="19">
        <v>1599.68</v>
      </c>
      <c r="I1379" s="19">
        <v>679.86</v>
      </c>
      <c r="J1379" s="19">
        <v>0</v>
      </c>
      <c r="K1379" s="19" t="s">
        <v>2303</v>
      </c>
      <c r="L1379" s="19">
        <f>H1379+I1379</f>
        <v>2279.54</v>
      </c>
      <c r="M1379" s="19">
        <f>L1379</f>
        <v>2279.54</v>
      </c>
      <c r="N1379" s="19">
        <v>0</v>
      </c>
    </row>
    <row r="1380" s="13" customFormat="1" customHeight="1" spans="1:14">
      <c r="A1380" s="19">
        <f t="shared" ref="A1380:A1385" si="246">ROW()-2</f>
        <v>1378</v>
      </c>
      <c r="B1380" s="19" t="s">
        <v>5202</v>
      </c>
      <c r="C1380" s="19" t="s">
        <v>5203</v>
      </c>
      <c r="D1380" s="20" t="s">
        <v>1192</v>
      </c>
      <c r="E1380" s="19" t="s">
        <v>4221</v>
      </c>
      <c r="F1380" s="19">
        <v>4999</v>
      </c>
      <c r="G1380" s="19">
        <v>4999</v>
      </c>
      <c r="H1380" s="19">
        <v>799.84</v>
      </c>
      <c r="I1380" s="19">
        <v>339.93</v>
      </c>
      <c r="J1380" s="19">
        <v>0</v>
      </c>
      <c r="K1380" s="19">
        <v>202503</v>
      </c>
      <c r="L1380" s="19">
        <f>H1380+I1380</f>
        <v>1139.77</v>
      </c>
      <c r="M1380" s="19">
        <f>L1380</f>
        <v>1139.77</v>
      </c>
      <c r="N1380" s="19">
        <v>10</v>
      </c>
    </row>
    <row r="1381" s="13" customFormat="1" customHeight="1" spans="1:14">
      <c r="A1381" s="19">
        <f t="shared" si="246"/>
        <v>1379</v>
      </c>
      <c r="B1381" s="19" t="s">
        <v>5204</v>
      </c>
      <c r="C1381" s="19" t="s">
        <v>5205</v>
      </c>
      <c r="D1381" s="20" t="s">
        <v>1196</v>
      </c>
      <c r="E1381" s="19" t="s">
        <v>3468</v>
      </c>
      <c r="F1381" s="19">
        <v>4999</v>
      </c>
      <c r="G1381" s="19">
        <v>4999</v>
      </c>
      <c r="H1381" s="19">
        <v>2399.52</v>
      </c>
      <c r="I1381" s="19">
        <v>1019.79</v>
      </c>
      <c r="J1381" s="19">
        <v>0</v>
      </c>
      <c r="K1381" s="19" t="s">
        <v>1744</v>
      </c>
      <c r="L1381" s="19">
        <f t="shared" ref="L1381:L1384" si="247">H1381+I1381</f>
        <v>3419.31</v>
      </c>
      <c r="M1381" s="19">
        <f t="shared" ref="M1381:M1384" si="248">L1381</f>
        <v>3419.31</v>
      </c>
      <c r="N1381" s="19">
        <v>10</v>
      </c>
    </row>
    <row r="1382" s="13" customFormat="1" customHeight="1" spans="1:14">
      <c r="A1382" s="19">
        <f t="shared" si="246"/>
        <v>1380</v>
      </c>
      <c r="B1382" s="19" t="s">
        <v>5206</v>
      </c>
      <c r="C1382" s="19" t="s">
        <v>5207</v>
      </c>
      <c r="D1382" s="20" t="s">
        <v>1196</v>
      </c>
      <c r="E1382" s="19" t="s">
        <v>4092</v>
      </c>
      <c r="F1382" s="19">
        <v>4999</v>
      </c>
      <c r="G1382" s="19">
        <v>4999</v>
      </c>
      <c r="H1382" s="19">
        <v>2399.52</v>
      </c>
      <c r="I1382" s="19">
        <v>1019.79</v>
      </c>
      <c r="J1382" s="19">
        <v>0</v>
      </c>
      <c r="K1382" s="19" t="s">
        <v>1744</v>
      </c>
      <c r="L1382" s="19">
        <f t="shared" si="247"/>
        <v>3419.31</v>
      </c>
      <c r="M1382" s="19">
        <f t="shared" si="248"/>
        <v>3419.31</v>
      </c>
      <c r="N1382" s="19">
        <v>10</v>
      </c>
    </row>
    <row r="1383" s="13" customFormat="1" customHeight="1" spans="1:14">
      <c r="A1383" s="19">
        <f t="shared" si="246"/>
        <v>1381</v>
      </c>
      <c r="B1383" s="19" t="s">
        <v>5208</v>
      </c>
      <c r="C1383" s="19" t="s">
        <v>5209</v>
      </c>
      <c r="D1383" s="20" t="s">
        <v>1196</v>
      </c>
      <c r="E1383" s="19" t="s">
        <v>2881</v>
      </c>
      <c r="F1383" s="19">
        <v>4999</v>
      </c>
      <c r="G1383" s="19">
        <v>4999</v>
      </c>
      <c r="H1383" s="19">
        <v>2399.52</v>
      </c>
      <c r="I1383" s="19">
        <v>1019.79</v>
      </c>
      <c r="J1383" s="19">
        <v>0</v>
      </c>
      <c r="K1383" s="19" t="s">
        <v>1744</v>
      </c>
      <c r="L1383" s="19">
        <f t="shared" si="247"/>
        <v>3419.31</v>
      </c>
      <c r="M1383" s="19">
        <f t="shared" si="248"/>
        <v>3419.31</v>
      </c>
      <c r="N1383" s="19">
        <v>12</v>
      </c>
    </row>
    <row r="1384" s="13" customFormat="1" customHeight="1" spans="1:14">
      <c r="A1384" s="19">
        <f t="shared" si="246"/>
        <v>1382</v>
      </c>
      <c r="B1384" s="19" t="s">
        <v>5210</v>
      </c>
      <c r="C1384" s="19" t="s">
        <v>5211</v>
      </c>
      <c r="D1384" s="20" t="s">
        <v>1196</v>
      </c>
      <c r="E1384" s="19" t="s">
        <v>5212</v>
      </c>
      <c r="F1384" s="19">
        <v>4999</v>
      </c>
      <c r="G1384" s="19">
        <v>4999</v>
      </c>
      <c r="H1384" s="19">
        <v>2399.52</v>
      </c>
      <c r="I1384" s="19">
        <v>1019.79</v>
      </c>
      <c r="J1384" s="19">
        <v>0</v>
      </c>
      <c r="K1384" s="19" t="s">
        <v>1744</v>
      </c>
      <c r="L1384" s="19">
        <f t="shared" si="247"/>
        <v>3419.31</v>
      </c>
      <c r="M1384" s="19">
        <f t="shared" si="248"/>
        <v>3419.31</v>
      </c>
      <c r="N1384" s="19">
        <v>7</v>
      </c>
    </row>
    <row r="1385" s="13" customFormat="1" customHeight="1" spans="1:14">
      <c r="A1385" s="19">
        <f t="shared" si="246"/>
        <v>1383</v>
      </c>
      <c r="B1385" s="19" t="s">
        <v>5213</v>
      </c>
      <c r="C1385" s="19" t="s">
        <v>5214</v>
      </c>
      <c r="D1385" s="20" t="s">
        <v>1200</v>
      </c>
      <c r="E1385" s="19" t="s">
        <v>2171</v>
      </c>
      <c r="F1385" s="19">
        <v>4999</v>
      </c>
      <c r="G1385" s="19">
        <v>4999</v>
      </c>
      <c r="H1385" s="19">
        <v>2399.52</v>
      </c>
      <c r="I1385" s="19">
        <v>1019.79</v>
      </c>
      <c r="J1385" s="19">
        <v>0</v>
      </c>
      <c r="K1385" s="19" t="s">
        <v>1744</v>
      </c>
      <c r="L1385" s="19">
        <v>3419.31</v>
      </c>
      <c r="M1385" s="19">
        <v>3419.31</v>
      </c>
      <c r="N1385" s="19">
        <v>4</v>
      </c>
    </row>
    <row r="1386" s="13" customFormat="1" customHeight="1" spans="1:14">
      <c r="A1386" s="19">
        <f t="shared" ref="A1386:A1395" si="249">ROW()-2</f>
        <v>1384</v>
      </c>
      <c r="B1386" s="19" t="s">
        <v>5215</v>
      </c>
      <c r="C1386" s="19" t="s">
        <v>5216</v>
      </c>
      <c r="D1386" s="20" t="s">
        <v>1203</v>
      </c>
      <c r="E1386" s="19" t="s">
        <v>5217</v>
      </c>
      <c r="F1386" s="19">
        <v>4999</v>
      </c>
      <c r="G1386" s="19">
        <v>4999</v>
      </c>
      <c r="H1386" s="19">
        <v>1599.68</v>
      </c>
      <c r="I1386" s="19">
        <v>679.86</v>
      </c>
      <c r="J1386" s="19">
        <v>0</v>
      </c>
      <c r="K1386" s="19" t="s">
        <v>2303</v>
      </c>
      <c r="L1386" s="19">
        <f t="shared" ref="L1386:L1392" si="250">H1386+I1386</f>
        <v>2279.54</v>
      </c>
      <c r="M1386" s="19">
        <f t="shared" ref="M1386:M1392" si="251">L1386</f>
        <v>2279.54</v>
      </c>
      <c r="N1386" s="19">
        <v>0</v>
      </c>
    </row>
    <row r="1387" s="13" customFormat="1" customHeight="1" spans="1:14">
      <c r="A1387" s="19">
        <f t="shared" si="249"/>
        <v>1385</v>
      </c>
      <c r="B1387" s="19" t="s">
        <v>5218</v>
      </c>
      <c r="C1387" s="19" t="s">
        <v>3220</v>
      </c>
      <c r="D1387" s="20" t="s">
        <v>1203</v>
      </c>
      <c r="E1387" s="19" t="s">
        <v>2075</v>
      </c>
      <c r="F1387" s="19">
        <v>4999</v>
      </c>
      <c r="G1387" s="19">
        <v>4999</v>
      </c>
      <c r="H1387" s="19">
        <v>1599.68</v>
      </c>
      <c r="I1387" s="19">
        <v>679.86</v>
      </c>
      <c r="J1387" s="19">
        <v>0</v>
      </c>
      <c r="K1387" s="19" t="s">
        <v>2303</v>
      </c>
      <c r="L1387" s="19">
        <f t="shared" si="250"/>
        <v>2279.54</v>
      </c>
      <c r="M1387" s="19">
        <f t="shared" si="251"/>
        <v>2279.54</v>
      </c>
      <c r="N1387" s="19">
        <v>0</v>
      </c>
    </row>
    <row r="1388" s="13" customFormat="1" customHeight="1" spans="1:14">
      <c r="A1388" s="19">
        <f t="shared" si="249"/>
        <v>1386</v>
      </c>
      <c r="B1388" s="19" t="s">
        <v>5219</v>
      </c>
      <c r="C1388" s="19" t="s">
        <v>5220</v>
      </c>
      <c r="D1388" s="20" t="s">
        <v>1207</v>
      </c>
      <c r="E1388" s="19" t="s">
        <v>5221</v>
      </c>
      <c r="F1388" s="19">
        <v>4999</v>
      </c>
      <c r="G1388" s="19">
        <v>4999</v>
      </c>
      <c r="H1388" s="19">
        <f>799.84*3</f>
        <v>2399.52</v>
      </c>
      <c r="I1388" s="19">
        <f>339.93*3</f>
        <v>1019.79</v>
      </c>
      <c r="J1388" s="19">
        <v>0</v>
      </c>
      <c r="K1388" s="19" t="s">
        <v>1744</v>
      </c>
      <c r="L1388" s="19">
        <f t="shared" si="250"/>
        <v>3419.31</v>
      </c>
      <c r="M1388" s="19">
        <f t="shared" si="251"/>
        <v>3419.31</v>
      </c>
      <c r="N1388" s="19">
        <v>30</v>
      </c>
    </row>
    <row r="1389" s="13" customFormat="1" customHeight="1" spans="1:14">
      <c r="A1389" s="19">
        <f t="shared" si="249"/>
        <v>1387</v>
      </c>
      <c r="B1389" s="19" t="s">
        <v>5222</v>
      </c>
      <c r="C1389" s="19" t="s">
        <v>3197</v>
      </c>
      <c r="D1389" s="20" t="s">
        <v>1211</v>
      </c>
      <c r="E1389" s="19" t="s">
        <v>5223</v>
      </c>
      <c r="F1389" s="19">
        <v>4999</v>
      </c>
      <c r="G1389" s="19">
        <v>4999</v>
      </c>
      <c r="H1389" s="19">
        <v>2399.52</v>
      </c>
      <c r="I1389" s="19">
        <v>1019.79</v>
      </c>
      <c r="J1389" s="19">
        <v>0</v>
      </c>
      <c r="K1389" s="19" t="s">
        <v>1744</v>
      </c>
      <c r="L1389" s="19">
        <f t="shared" si="250"/>
        <v>3419.31</v>
      </c>
      <c r="M1389" s="19">
        <f t="shared" si="251"/>
        <v>3419.31</v>
      </c>
      <c r="N1389" s="19">
        <v>30</v>
      </c>
    </row>
    <row r="1390" s="13" customFormat="1" customHeight="1" spans="1:14">
      <c r="A1390" s="19">
        <f t="shared" si="249"/>
        <v>1388</v>
      </c>
      <c r="B1390" s="19" t="s">
        <v>5224</v>
      </c>
      <c r="C1390" s="19" t="s">
        <v>5225</v>
      </c>
      <c r="D1390" s="20" t="s">
        <v>1215</v>
      </c>
      <c r="E1390" s="19" t="s">
        <v>5226</v>
      </c>
      <c r="F1390" s="19">
        <v>4999</v>
      </c>
      <c r="G1390" s="19">
        <v>4999</v>
      </c>
      <c r="H1390" s="19">
        <f t="shared" ref="H1390:H1392" si="252">F1390*0.16*(MID(K1390,12,2)-MID(K1390,5,2)+1)</f>
        <v>2399.52</v>
      </c>
      <c r="I1390" s="19">
        <v>1019.79</v>
      </c>
      <c r="J1390" s="19">
        <v>0</v>
      </c>
      <c r="K1390" s="19" t="s">
        <v>1744</v>
      </c>
      <c r="L1390" s="19">
        <f t="shared" si="250"/>
        <v>3419.31</v>
      </c>
      <c r="M1390" s="19">
        <f t="shared" si="251"/>
        <v>3419.31</v>
      </c>
      <c r="N1390" s="19">
        <v>4</v>
      </c>
    </row>
    <row r="1391" s="13" customFormat="1" customHeight="1" spans="1:14">
      <c r="A1391" s="19">
        <f t="shared" si="249"/>
        <v>1389</v>
      </c>
      <c r="B1391" s="19" t="s">
        <v>5227</v>
      </c>
      <c r="C1391" s="19" t="s">
        <v>5228</v>
      </c>
      <c r="D1391" s="20" t="s">
        <v>1219</v>
      </c>
      <c r="E1391" s="19" t="s">
        <v>2900</v>
      </c>
      <c r="F1391" s="19">
        <v>4999</v>
      </c>
      <c r="G1391" s="19">
        <v>4999</v>
      </c>
      <c r="H1391" s="19">
        <f t="shared" si="252"/>
        <v>2399.52</v>
      </c>
      <c r="I1391" s="19">
        <v>1019.79</v>
      </c>
      <c r="J1391" s="19">
        <v>0</v>
      </c>
      <c r="K1391" s="19" t="s">
        <v>1744</v>
      </c>
      <c r="L1391" s="19">
        <f t="shared" si="250"/>
        <v>3419.31</v>
      </c>
      <c r="M1391" s="19">
        <f t="shared" si="251"/>
        <v>3419.31</v>
      </c>
      <c r="N1391" s="19">
        <v>0</v>
      </c>
    </row>
    <row r="1392" s="13" customFormat="1" customHeight="1" spans="1:14">
      <c r="A1392" s="19">
        <f t="shared" si="249"/>
        <v>1390</v>
      </c>
      <c r="B1392" s="19" t="s">
        <v>5229</v>
      </c>
      <c r="C1392" s="19" t="s">
        <v>3087</v>
      </c>
      <c r="D1392" s="20" t="s">
        <v>1219</v>
      </c>
      <c r="E1392" s="19" t="s">
        <v>1786</v>
      </c>
      <c r="F1392" s="19">
        <v>4999</v>
      </c>
      <c r="G1392" s="19">
        <v>4999</v>
      </c>
      <c r="H1392" s="19">
        <f t="shared" si="252"/>
        <v>2399.52</v>
      </c>
      <c r="I1392" s="19">
        <v>1019.79</v>
      </c>
      <c r="J1392" s="19">
        <v>0</v>
      </c>
      <c r="K1392" s="19" t="s">
        <v>1744</v>
      </c>
      <c r="L1392" s="19">
        <f t="shared" si="250"/>
        <v>3419.31</v>
      </c>
      <c r="M1392" s="19">
        <f t="shared" si="251"/>
        <v>3419.31</v>
      </c>
      <c r="N1392" s="19">
        <v>16</v>
      </c>
    </row>
    <row r="1393" s="13" customFormat="1" customHeight="1" spans="1:14">
      <c r="A1393" s="19">
        <f t="shared" si="249"/>
        <v>1391</v>
      </c>
      <c r="B1393" s="19" t="s">
        <v>5230</v>
      </c>
      <c r="C1393" s="19" t="s">
        <v>5231</v>
      </c>
      <c r="D1393" s="20" t="s">
        <v>1223</v>
      </c>
      <c r="E1393" s="19" t="s">
        <v>5232</v>
      </c>
      <c r="F1393" s="19">
        <v>4999</v>
      </c>
      <c r="G1393" s="19">
        <v>4999</v>
      </c>
      <c r="H1393" s="19">
        <v>2399.52</v>
      </c>
      <c r="I1393" s="19">
        <v>1019.79</v>
      </c>
      <c r="J1393" s="19">
        <v>0</v>
      </c>
      <c r="K1393" s="19" t="s">
        <v>1744</v>
      </c>
      <c r="L1393" s="19">
        <v>3419.31</v>
      </c>
      <c r="M1393" s="19">
        <v>3419.31</v>
      </c>
      <c r="N1393" s="19">
        <v>2</v>
      </c>
    </row>
    <row r="1394" s="13" customFormat="1" customHeight="1" spans="1:14">
      <c r="A1394" s="19">
        <f t="shared" si="249"/>
        <v>1392</v>
      </c>
      <c r="B1394" s="19" t="s">
        <v>5233</v>
      </c>
      <c r="C1394" s="19" t="s">
        <v>2793</v>
      </c>
      <c r="D1394" s="20" t="s">
        <v>1223</v>
      </c>
      <c r="E1394" s="19" t="s">
        <v>1911</v>
      </c>
      <c r="F1394" s="19">
        <v>4999</v>
      </c>
      <c r="G1394" s="19">
        <v>4999</v>
      </c>
      <c r="H1394" s="19">
        <v>2399.52</v>
      </c>
      <c r="I1394" s="19">
        <v>1019.79</v>
      </c>
      <c r="J1394" s="19">
        <v>0</v>
      </c>
      <c r="K1394" s="19" t="s">
        <v>1744</v>
      </c>
      <c r="L1394" s="19">
        <v>3419.31</v>
      </c>
      <c r="M1394" s="19">
        <v>3419.31</v>
      </c>
      <c r="N1394" s="19">
        <v>2</v>
      </c>
    </row>
    <row r="1395" s="13" customFormat="1" customHeight="1" spans="1:14">
      <c r="A1395" s="19">
        <f t="shared" si="249"/>
        <v>1393</v>
      </c>
      <c r="B1395" s="19" t="s">
        <v>5234</v>
      </c>
      <c r="C1395" s="19" t="s">
        <v>5235</v>
      </c>
      <c r="D1395" s="20" t="s">
        <v>1227</v>
      </c>
      <c r="E1395" s="19" t="s">
        <v>5236</v>
      </c>
      <c r="F1395" s="19">
        <v>8332</v>
      </c>
      <c r="G1395" s="19">
        <v>8332</v>
      </c>
      <c r="H1395" s="19">
        <v>1333.12</v>
      </c>
      <c r="I1395" s="19">
        <v>566.58</v>
      </c>
      <c r="J1395" s="19">
        <v>0</v>
      </c>
      <c r="K1395" s="19" t="s">
        <v>1912</v>
      </c>
      <c r="L1395" s="19">
        <f t="shared" ref="L1395:L1406" si="253">H1395+I1395</f>
        <v>1899.7</v>
      </c>
      <c r="M1395" s="19">
        <f t="shared" ref="M1395:M1406" si="254">L1395</f>
        <v>1899.7</v>
      </c>
      <c r="N1395" s="19">
        <v>35</v>
      </c>
    </row>
    <row r="1396" s="13" customFormat="1" customHeight="1" spans="1:14">
      <c r="A1396" s="19">
        <f t="shared" ref="A1396:A1405" si="255">ROW()-2</f>
        <v>1394</v>
      </c>
      <c r="B1396" s="19" t="s">
        <v>5237</v>
      </c>
      <c r="C1396" s="19" t="s">
        <v>5238</v>
      </c>
      <c r="D1396" s="20" t="s">
        <v>1227</v>
      </c>
      <c r="E1396" s="19" t="s">
        <v>5239</v>
      </c>
      <c r="F1396" s="19">
        <v>8332</v>
      </c>
      <c r="G1396" s="19">
        <v>8332</v>
      </c>
      <c r="H1396" s="19">
        <v>1333.12</v>
      </c>
      <c r="I1396" s="19">
        <v>566.58</v>
      </c>
      <c r="J1396" s="19">
        <v>0</v>
      </c>
      <c r="K1396" s="19" t="s">
        <v>1912</v>
      </c>
      <c r="L1396" s="19">
        <f t="shared" si="253"/>
        <v>1899.7</v>
      </c>
      <c r="M1396" s="19">
        <f t="shared" si="254"/>
        <v>1899.7</v>
      </c>
      <c r="N1396" s="19">
        <v>35</v>
      </c>
    </row>
    <row r="1397" s="13" customFormat="1" customHeight="1" spans="1:14">
      <c r="A1397" s="19">
        <f t="shared" si="255"/>
        <v>1395</v>
      </c>
      <c r="B1397" s="19" t="s">
        <v>5240</v>
      </c>
      <c r="C1397" s="19" t="s">
        <v>5241</v>
      </c>
      <c r="D1397" s="20" t="s">
        <v>1227</v>
      </c>
      <c r="E1397" s="19" t="s">
        <v>5242</v>
      </c>
      <c r="F1397" s="19">
        <v>8332</v>
      </c>
      <c r="G1397" s="19">
        <v>8332</v>
      </c>
      <c r="H1397" s="19">
        <f>1333.12*3</f>
        <v>3999.36</v>
      </c>
      <c r="I1397" s="19">
        <v>1699.74</v>
      </c>
      <c r="J1397" s="19">
        <v>0</v>
      </c>
      <c r="K1397" s="19" t="s">
        <v>1744</v>
      </c>
      <c r="L1397" s="19">
        <f t="shared" si="253"/>
        <v>5699.1</v>
      </c>
      <c r="M1397" s="19">
        <f t="shared" si="254"/>
        <v>5699.1</v>
      </c>
      <c r="N1397" s="19">
        <v>29</v>
      </c>
    </row>
    <row r="1398" s="13" customFormat="1" customHeight="1" spans="1:14">
      <c r="A1398" s="19">
        <f t="shared" si="255"/>
        <v>1396</v>
      </c>
      <c r="B1398" s="19" t="s">
        <v>5243</v>
      </c>
      <c r="C1398" s="19" t="s">
        <v>5244</v>
      </c>
      <c r="D1398" s="20" t="s">
        <v>1227</v>
      </c>
      <c r="E1398" s="19" t="s">
        <v>3870</v>
      </c>
      <c r="F1398" s="19">
        <v>7637.5</v>
      </c>
      <c r="G1398" s="19">
        <v>7637.5</v>
      </c>
      <c r="H1398" s="19">
        <f>F1398*0.16*(MID(K1398,12,2)-MID(K1398,5,2)+1)</f>
        <v>3666</v>
      </c>
      <c r="I1398" s="19">
        <f>F1398*0.068*(MID(K1398,12,2)-MID(K1398,5,2)+1)</f>
        <v>1558.05</v>
      </c>
      <c r="J1398" s="19">
        <v>0</v>
      </c>
      <c r="K1398" s="19" t="s">
        <v>1744</v>
      </c>
      <c r="L1398" s="19">
        <f t="shared" si="253"/>
        <v>5224.05</v>
      </c>
      <c r="M1398" s="19">
        <f t="shared" si="254"/>
        <v>5224.05</v>
      </c>
      <c r="N1398" s="19">
        <v>28</v>
      </c>
    </row>
    <row r="1399" s="13" customFormat="1" customHeight="1" spans="1:14">
      <c r="A1399" s="19">
        <f t="shared" si="255"/>
        <v>1397</v>
      </c>
      <c r="B1399" s="19" t="s">
        <v>5245</v>
      </c>
      <c r="C1399" s="19" t="s">
        <v>5246</v>
      </c>
      <c r="D1399" s="20" t="s">
        <v>1227</v>
      </c>
      <c r="E1399" s="19" t="s">
        <v>5247</v>
      </c>
      <c r="F1399" s="19">
        <v>8332</v>
      </c>
      <c r="G1399" s="19">
        <v>8332</v>
      </c>
      <c r="H1399" s="19">
        <f>1333.12*3</f>
        <v>3999.36</v>
      </c>
      <c r="I1399" s="19">
        <v>1699.74</v>
      </c>
      <c r="J1399" s="19">
        <v>0</v>
      </c>
      <c r="K1399" s="19" t="s">
        <v>1744</v>
      </c>
      <c r="L1399" s="19">
        <f t="shared" si="253"/>
        <v>5699.1</v>
      </c>
      <c r="M1399" s="19">
        <f t="shared" si="254"/>
        <v>5699.1</v>
      </c>
      <c r="N1399" s="19">
        <v>7</v>
      </c>
    </row>
    <row r="1400" s="13" customFormat="1" customHeight="1" spans="1:14">
      <c r="A1400" s="19">
        <f t="shared" si="255"/>
        <v>1398</v>
      </c>
      <c r="B1400" s="19" t="s">
        <v>5248</v>
      </c>
      <c r="C1400" s="19" t="s">
        <v>5249</v>
      </c>
      <c r="D1400" s="20" t="s">
        <v>1227</v>
      </c>
      <c r="E1400" s="19" t="s">
        <v>5250</v>
      </c>
      <c r="F1400" s="19">
        <v>6502.5</v>
      </c>
      <c r="G1400" s="19">
        <v>6502.5</v>
      </c>
      <c r="H1400" s="19">
        <f>F1400*0.16*(MID(K1400,12,2)-MID(K1400,5,2)+1)</f>
        <v>3121.2</v>
      </c>
      <c r="I1400" s="19">
        <f>F1400*0.068*(MID(K1400,12,2)-MID(K1400,5,2)+1)</f>
        <v>1326.51</v>
      </c>
      <c r="J1400" s="19">
        <v>0</v>
      </c>
      <c r="K1400" s="19" t="s">
        <v>1744</v>
      </c>
      <c r="L1400" s="19">
        <f t="shared" si="253"/>
        <v>4447.71</v>
      </c>
      <c r="M1400" s="19">
        <f t="shared" si="254"/>
        <v>4447.71</v>
      </c>
      <c r="N1400" s="19">
        <v>7</v>
      </c>
    </row>
    <row r="1401" s="13" customFormat="1" customHeight="1" spans="1:14">
      <c r="A1401" s="19">
        <f t="shared" si="255"/>
        <v>1399</v>
      </c>
      <c r="B1401" s="19" t="s">
        <v>5251</v>
      </c>
      <c r="C1401" s="19" t="s">
        <v>5252</v>
      </c>
      <c r="D1401" s="20" t="s">
        <v>1227</v>
      </c>
      <c r="E1401" s="19" t="s">
        <v>5253</v>
      </c>
      <c r="F1401" s="19">
        <v>8332</v>
      </c>
      <c r="G1401" s="19">
        <v>8332</v>
      </c>
      <c r="H1401" s="19">
        <v>3999.36</v>
      </c>
      <c r="I1401" s="19">
        <v>1699.74</v>
      </c>
      <c r="J1401" s="19">
        <v>0</v>
      </c>
      <c r="K1401" s="19" t="s">
        <v>1744</v>
      </c>
      <c r="L1401" s="19">
        <f t="shared" si="253"/>
        <v>5699.1</v>
      </c>
      <c r="M1401" s="19">
        <f t="shared" si="254"/>
        <v>5699.1</v>
      </c>
      <c r="N1401" s="19">
        <v>1</v>
      </c>
    </row>
    <row r="1402" s="13" customFormat="1" customHeight="1" spans="1:14">
      <c r="A1402" s="19">
        <f t="shared" si="255"/>
        <v>1400</v>
      </c>
      <c r="B1402" s="19" t="s">
        <v>5254</v>
      </c>
      <c r="C1402" s="19" t="s">
        <v>5255</v>
      </c>
      <c r="D1402" s="20" t="s">
        <v>1231</v>
      </c>
      <c r="E1402" s="19" t="s">
        <v>5256</v>
      </c>
      <c r="F1402" s="19">
        <v>4999</v>
      </c>
      <c r="G1402" s="19">
        <v>4999</v>
      </c>
      <c r="H1402" s="19">
        <v>2399.52</v>
      </c>
      <c r="I1402" s="19">
        <v>1019.79</v>
      </c>
      <c r="J1402" s="19">
        <v>0</v>
      </c>
      <c r="K1402" s="19" t="s">
        <v>1744</v>
      </c>
      <c r="L1402" s="19">
        <f t="shared" si="253"/>
        <v>3419.31</v>
      </c>
      <c r="M1402" s="19">
        <f t="shared" si="254"/>
        <v>3419.31</v>
      </c>
      <c r="N1402" s="19">
        <v>3</v>
      </c>
    </row>
    <row r="1403" s="13" customFormat="1" customHeight="1" spans="1:14">
      <c r="A1403" s="19">
        <f t="shared" si="255"/>
        <v>1401</v>
      </c>
      <c r="B1403" s="19" t="s">
        <v>5257</v>
      </c>
      <c r="C1403" s="19" t="s">
        <v>5258</v>
      </c>
      <c r="D1403" s="20" t="s">
        <v>1231</v>
      </c>
      <c r="E1403" s="19" t="s">
        <v>5259</v>
      </c>
      <c r="F1403" s="19">
        <v>4999</v>
      </c>
      <c r="G1403" s="19">
        <v>4999</v>
      </c>
      <c r="H1403" s="19">
        <v>799.84</v>
      </c>
      <c r="I1403" s="19">
        <v>339.93</v>
      </c>
      <c r="J1403" s="19">
        <v>0</v>
      </c>
      <c r="K1403" s="19" t="s">
        <v>1912</v>
      </c>
      <c r="L1403" s="19">
        <f t="shared" si="253"/>
        <v>1139.77</v>
      </c>
      <c r="M1403" s="19">
        <f t="shared" si="254"/>
        <v>1139.77</v>
      </c>
      <c r="N1403" s="19">
        <v>35</v>
      </c>
    </row>
    <row r="1404" s="13" customFormat="1" customHeight="1" spans="1:14">
      <c r="A1404" s="19">
        <f t="shared" si="255"/>
        <v>1402</v>
      </c>
      <c r="B1404" s="19" t="s">
        <v>5260</v>
      </c>
      <c r="C1404" s="19" t="s">
        <v>5261</v>
      </c>
      <c r="D1404" s="20" t="s">
        <v>1235</v>
      </c>
      <c r="E1404" s="19" t="s">
        <v>5262</v>
      </c>
      <c r="F1404" s="19">
        <v>4999</v>
      </c>
      <c r="G1404" s="19">
        <v>4999</v>
      </c>
      <c r="H1404" s="19">
        <v>2399.52</v>
      </c>
      <c r="I1404" s="19">
        <v>1019.79</v>
      </c>
      <c r="J1404" s="19">
        <v>0</v>
      </c>
      <c r="K1404" s="19" t="s">
        <v>1744</v>
      </c>
      <c r="L1404" s="19">
        <f t="shared" si="253"/>
        <v>3419.31</v>
      </c>
      <c r="M1404" s="19">
        <f t="shared" si="254"/>
        <v>3419.31</v>
      </c>
      <c r="N1404" s="19">
        <v>6</v>
      </c>
    </row>
    <row r="1405" s="13" customFormat="1" customHeight="1" spans="1:14">
      <c r="A1405" s="19">
        <f t="shared" si="255"/>
        <v>1403</v>
      </c>
      <c r="B1405" s="19" t="s">
        <v>5263</v>
      </c>
      <c r="C1405" s="19" t="s">
        <v>3810</v>
      </c>
      <c r="D1405" s="20" t="s">
        <v>1238</v>
      </c>
      <c r="E1405" s="19" t="s">
        <v>2445</v>
      </c>
      <c r="F1405" s="19">
        <v>4999</v>
      </c>
      <c r="G1405" s="19">
        <v>4999</v>
      </c>
      <c r="H1405" s="19">
        <f>F1405*0.16*(MID(K1405,12,2)-MID(K1405,5,2)+1)</f>
        <v>2399.52</v>
      </c>
      <c r="I1405" s="19">
        <v>1019.79</v>
      </c>
      <c r="J1405" s="19">
        <v>0</v>
      </c>
      <c r="K1405" s="19" t="s">
        <v>1744</v>
      </c>
      <c r="L1405" s="19">
        <f t="shared" si="253"/>
        <v>3419.31</v>
      </c>
      <c r="M1405" s="19">
        <f t="shared" si="254"/>
        <v>3419.31</v>
      </c>
      <c r="N1405" s="19">
        <v>2</v>
      </c>
    </row>
    <row r="1406" s="13" customFormat="1" customHeight="1" spans="1:14">
      <c r="A1406" s="19">
        <f t="shared" ref="A1406:A1415" si="256">ROW()-2</f>
        <v>1404</v>
      </c>
      <c r="B1406" s="19" t="s">
        <v>5264</v>
      </c>
      <c r="C1406" s="19" t="s">
        <v>5265</v>
      </c>
      <c r="D1406" s="20" t="s">
        <v>1238</v>
      </c>
      <c r="E1406" s="19" t="s">
        <v>5266</v>
      </c>
      <c r="F1406" s="19">
        <v>4999</v>
      </c>
      <c r="G1406" s="19">
        <v>4999</v>
      </c>
      <c r="H1406" s="19">
        <f>F1406*0.16*(MID(K1406,12,2)-MID(K1406,5,2)+1)</f>
        <v>2399.52</v>
      </c>
      <c r="I1406" s="19">
        <v>1019.79</v>
      </c>
      <c r="J1406" s="19">
        <v>0</v>
      </c>
      <c r="K1406" s="19" t="s">
        <v>1744</v>
      </c>
      <c r="L1406" s="19">
        <f t="shared" si="253"/>
        <v>3419.31</v>
      </c>
      <c r="M1406" s="19">
        <f t="shared" si="254"/>
        <v>3419.31</v>
      </c>
      <c r="N1406" s="19">
        <v>0</v>
      </c>
    </row>
    <row r="1407" s="13" customFormat="1" customHeight="1" spans="1:14">
      <c r="A1407" s="19">
        <f t="shared" si="256"/>
        <v>1405</v>
      </c>
      <c r="B1407" s="19" t="s">
        <v>5267</v>
      </c>
      <c r="C1407" s="19" t="s">
        <v>4260</v>
      </c>
      <c r="D1407" s="20" t="s">
        <v>1242</v>
      </c>
      <c r="E1407" s="19" t="s">
        <v>2220</v>
      </c>
      <c r="F1407" s="19">
        <v>5000</v>
      </c>
      <c r="G1407" s="19">
        <v>5000</v>
      </c>
      <c r="H1407" s="19">
        <f>F1407*0.16*(MID(K1407,12,2)-MID(K1407,5,2)+1)</f>
        <v>2400</v>
      </c>
      <c r="I1407" s="19">
        <f>G1407*0.068*(MID(K1407,12,2)-MID(K1407,5,2)+1)</f>
        <v>1020</v>
      </c>
      <c r="J1407" s="19">
        <v>0</v>
      </c>
      <c r="K1407" s="19" t="s">
        <v>1744</v>
      </c>
      <c r="L1407" s="19">
        <f t="shared" ref="L1407:L1470" si="257">H1407+I1407</f>
        <v>3420</v>
      </c>
      <c r="M1407" s="19">
        <f t="shared" ref="M1407:M1470" si="258">L1407</f>
        <v>3420</v>
      </c>
      <c r="N1407" s="19">
        <v>0</v>
      </c>
    </row>
    <row r="1408" s="13" customFormat="1" customHeight="1" spans="1:14">
      <c r="A1408" s="19">
        <f t="shared" si="256"/>
        <v>1406</v>
      </c>
      <c r="B1408" s="19" t="s">
        <v>5268</v>
      </c>
      <c r="C1408" s="19" t="s">
        <v>5269</v>
      </c>
      <c r="D1408" s="20" t="s">
        <v>1245</v>
      </c>
      <c r="E1408" s="19" t="s">
        <v>1960</v>
      </c>
      <c r="F1408" s="19">
        <v>8332</v>
      </c>
      <c r="G1408" s="19">
        <v>8332</v>
      </c>
      <c r="H1408" s="19">
        <f t="shared" ref="H1408:H1471" si="259">ROUND(F1408*0.16*(MID(K1408,12,2)-MID(K1408,5,2)+1),2)</f>
        <v>3999.36</v>
      </c>
      <c r="I1408" s="19">
        <f t="shared" ref="I1408:I1471" si="260">ROUND(G1408*0.068*(MID(K1408,12,2)-MID(K1408,5,2)+1),2)+0.01</f>
        <v>1699.74</v>
      </c>
      <c r="J1408" s="19">
        <v>0</v>
      </c>
      <c r="K1408" s="19" t="s">
        <v>1744</v>
      </c>
      <c r="L1408" s="19">
        <f t="shared" si="257"/>
        <v>5699.1</v>
      </c>
      <c r="M1408" s="19">
        <f t="shared" si="258"/>
        <v>5699.1</v>
      </c>
      <c r="N1408" s="19">
        <v>23</v>
      </c>
    </row>
    <row r="1409" s="13" customFormat="1" customHeight="1" spans="1:14">
      <c r="A1409" s="19">
        <f t="shared" si="256"/>
        <v>1407</v>
      </c>
      <c r="B1409" s="19" t="s">
        <v>5270</v>
      </c>
      <c r="C1409" s="19" t="s">
        <v>5271</v>
      </c>
      <c r="D1409" s="20" t="s">
        <v>1245</v>
      </c>
      <c r="E1409" s="19" t="s">
        <v>5272</v>
      </c>
      <c r="F1409" s="19">
        <v>8332</v>
      </c>
      <c r="G1409" s="19">
        <v>8332</v>
      </c>
      <c r="H1409" s="19">
        <f t="shared" si="259"/>
        <v>3999.36</v>
      </c>
      <c r="I1409" s="19">
        <f t="shared" si="260"/>
        <v>1699.74</v>
      </c>
      <c r="J1409" s="19">
        <v>0</v>
      </c>
      <c r="K1409" s="19" t="s">
        <v>1744</v>
      </c>
      <c r="L1409" s="19">
        <f t="shared" si="257"/>
        <v>5699.1</v>
      </c>
      <c r="M1409" s="19">
        <f t="shared" si="258"/>
        <v>5699.1</v>
      </c>
      <c r="N1409" s="19">
        <v>23</v>
      </c>
    </row>
    <row r="1410" s="13" customFormat="1" customHeight="1" spans="1:14">
      <c r="A1410" s="19">
        <f t="shared" si="256"/>
        <v>1408</v>
      </c>
      <c r="B1410" s="19" t="s">
        <v>5273</v>
      </c>
      <c r="C1410" s="19" t="s">
        <v>5274</v>
      </c>
      <c r="D1410" s="20" t="s">
        <v>1245</v>
      </c>
      <c r="E1410" s="19" t="s">
        <v>5275</v>
      </c>
      <c r="F1410" s="19">
        <v>8332</v>
      </c>
      <c r="G1410" s="19">
        <v>8332</v>
      </c>
      <c r="H1410" s="19">
        <f t="shared" si="259"/>
        <v>3999.36</v>
      </c>
      <c r="I1410" s="19">
        <f t="shared" si="260"/>
        <v>1699.74</v>
      </c>
      <c r="J1410" s="19">
        <v>0</v>
      </c>
      <c r="K1410" s="19" t="s">
        <v>1744</v>
      </c>
      <c r="L1410" s="19">
        <f t="shared" si="257"/>
        <v>5699.1</v>
      </c>
      <c r="M1410" s="19">
        <f t="shared" si="258"/>
        <v>5699.1</v>
      </c>
      <c r="N1410" s="19">
        <v>23</v>
      </c>
    </row>
    <row r="1411" s="13" customFormat="1" customHeight="1" spans="1:14">
      <c r="A1411" s="19">
        <f t="shared" si="256"/>
        <v>1409</v>
      </c>
      <c r="B1411" s="19" t="s">
        <v>5276</v>
      </c>
      <c r="C1411" s="19" t="s">
        <v>5277</v>
      </c>
      <c r="D1411" s="20" t="s">
        <v>1245</v>
      </c>
      <c r="E1411" s="19" t="s">
        <v>5278</v>
      </c>
      <c r="F1411" s="19">
        <v>8332</v>
      </c>
      <c r="G1411" s="19">
        <v>8332</v>
      </c>
      <c r="H1411" s="19">
        <f t="shared" si="259"/>
        <v>3999.36</v>
      </c>
      <c r="I1411" s="19">
        <f t="shared" si="260"/>
        <v>1699.74</v>
      </c>
      <c r="J1411" s="19">
        <v>0</v>
      </c>
      <c r="K1411" s="19" t="s">
        <v>1744</v>
      </c>
      <c r="L1411" s="19">
        <f t="shared" si="257"/>
        <v>5699.1</v>
      </c>
      <c r="M1411" s="19">
        <f t="shared" si="258"/>
        <v>5699.1</v>
      </c>
      <c r="N1411" s="19">
        <v>23</v>
      </c>
    </row>
    <row r="1412" s="13" customFormat="1" customHeight="1" spans="1:14">
      <c r="A1412" s="19">
        <f t="shared" si="256"/>
        <v>1410</v>
      </c>
      <c r="B1412" s="19" t="s">
        <v>5279</v>
      </c>
      <c r="C1412" s="19" t="s">
        <v>5280</v>
      </c>
      <c r="D1412" s="20" t="s">
        <v>1245</v>
      </c>
      <c r="E1412" s="19" t="s">
        <v>1819</v>
      </c>
      <c r="F1412" s="19">
        <v>8332</v>
      </c>
      <c r="G1412" s="19">
        <v>8332</v>
      </c>
      <c r="H1412" s="19">
        <f t="shared" si="259"/>
        <v>3999.36</v>
      </c>
      <c r="I1412" s="19">
        <f t="shared" si="260"/>
        <v>1699.74</v>
      </c>
      <c r="J1412" s="19">
        <v>0</v>
      </c>
      <c r="K1412" s="19" t="s">
        <v>1744</v>
      </c>
      <c r="L1412" s="19">
        <f t="shared" si="257"/>
        <v>5699.1</v>
      </c>
      <c r="M1412" s="19">
        <f t="shared" si="258"/>
        <v>5699.1</v>
      </c>
      <c r="N1412" s="19">
        <v>23</v>
      </c>
    </row>
    <row r="1413" s="13" customFormat="1" customHeight="1" spans="1:14">
      <c r="A1413" s="19">
        <f t="shared" si="256"/>
        <v>1411</v>
      </c>
      <c r="B1413" s="19" t="s">
        <v>5281</v>
      </c>
      <c r="C1413" s="19" t="s">
        <v>2706</v>
      </c>
      <c r="D1413" s="20" t="s">
        <v>1245</v>
      </c>
      <c r="E1413" s="19" t="s">
        <v>3617</v>
      </c>
      <c r="F1413" s="19">
        <v>8332</v>
      </c>
      <c r="G1413" s="19">
        <v>8332</v>
      </c>
      <c r="H1413" s="19">
        <f t="shared" si="259"/>
        <v>3999.36</v>
      </c>
      <c r="I1413" s="19">
        <f t="shared" si="260"/>
        <v>1699.74</v>
      </c>
      <c r="J1413" s="19">
        <v>0</v>
      </c>
      <c r="K1413" s="19" t="s">
        <v>1744</v>
      </c>
      <c r="L1413" s="19">
        <f t="shared" si="257"/>
        <v>5699.1</v>
      </c>
      <c r="M1413" s="19">
        <f t="shared" si="258"/>
        <v>5699.1</v>
      </c>
      <c r="N1413" s="19">
        <v>23</v>
      </c>
    </row>
    <row r="1414" s="13" customFormat="1" customHeight="1" spans="1:14">
      <c r="A1414" s="19">
        <f t="shared" si="256"/>
        <v>1412</v>
      </c>
      <c r="B1414" s="19" t="s">
        <v>5282</v>
      </c>
      <c r="C1414" s="19" t="s">
        <v>5283</v>
      </c>
      <c r="D1414" s="20" t="s">
        <v>1245</v>
      </c>
      <c r="E1414" s="19" t="s">
        <v>5284</v>
      </c>
      <c r="F1414" s="19">
        <v>8332</v>
      </c>
      <c r="G1414" s="19">
        <v>8332</v>
      </c>
      <c r="H1414" s="19">
        <f t="shared" si="259"/>
        <v>3999.36</v>
      </c>
      <c r="I1414" s="19">
        <f t="shared" si="260"/>
        <v>1699.74</v>
      </c>
      <c r="J1414" s="19">
        <v>0</v>
      </c>
      <c r="K1414" s="19" t="s">
        <v>1744</v>
      </c>
      <c r="L1414" s="19">
        <f t="shared" si="257"/>
        <v>5699.1</v>
      </c>
      <c r="M1414" s="19">
        <f t="shared" si="258"/>
        <v>5699.1</v>
      </c>
      <c r="N1414" s="19">
        <v>23</v>
      </c>
    </row>
    <row r="1415" s="13" customFormat="1" customHeight="1" spans="1:14">
      <c r="A1415" s="19">
        <f t="shared" si="256"/>
        <v>1413</v>
      </c>
      <c r="B1415" s="19" t="s">
        <v>5285</v>
      </c>
      <c r="C1415" s="19" t="s">
        <v>5286</v>
      </c>
      <c r="D1415" s="20" t="s">
        <v>1245</v>
      </c>
      <c r="E1415" s="19" t="s">
        <v>4825</v>
      </c>
      <c r="F1415" s="19">
        <v>8332</v>
      </c>
      <c r="G1415" s="19">
        <v>8332</v>
      </c>
      <c r="H1415" s="19">
        <f t="shared" si="259"/>
        <v>3999.36</v>
      </c>
      <c r="I1415" s="19">
        <f t="shared" si="260"/>
        <v>1699.74</v>
      </c>
      <c r="J1415" s="19">
        <v>0</v>
      </c>
      <c r="K1415" s="19" t="s">
        <v>1744</v>
      </c>
      <c r="L1415" s="19">
        <f t="shared" si="257"/>
        <v>5699.1</v>
      </c>
      <c r="M1415" s="19">
        <f t="shared" si="258"/>
        <v>5699.1</v>
      </c>
      <c r="N1415" s="19">
        <v>23</v>
      </c>
    </row>
    <row r="1416" s="13" customFormat="1" customHeight="1" spans="1:14">
      <c r="A1416" s="19">
        <f t="shared" ref="A1416:A1425" si="261">ROW()-2</f>
        <v>1414</v>
      </c>
      <c r="B1416" s="19" t="s">
        <v>5287</v>
      </c>
      <c r="C1416" s="19" t="s">
        <v>5288</v>
      </c>
      <c r="D1416" s="20" t="s">
        <v>1245</v>
      </c>
      <c r="E1416" s="19" t="s">
        <v>4380</v>
      </c>
      <c r="F1416" s="19">
        <v>8332</v>
      </c>
      <c r="G1416" s="19">
        <v>8332</v>
      </c>
      <c r="H1416" s="19">
        <f t="shared" si="259"/>
        <v>3999.36</v>
      </c>
      <c r="I1416" s="19">
        <f t="shared" si="260"/>
        <v>1699.74</v>
      </c>
      <c r="J1416" s="19">
        <v>0</v>
      </c>
      <c r="K1416" s="19" t="s">
        <v>1744</v>
      </c>
      <c r="L1416" s="19">
        <f t="shared" si="257"/>
        <v>5699.1</v>
      </c>
      <c r="M1416" s="19">
        <f t="shared" si="258"/>
        <v>5699.1</v>
      </c>
      <c r="N1416" s="19">
        <v>23</v>
      </c>
    </row>
    <row r="1417" s="13" customFormat="1" customHeight="1" spans="1:14">
      <c r="A1417" s="19">
        <f t="shared" si="261"/>
        <v>1415</v>
      </c>
      <c r="B1417" s="19" t="s">
        <v>5289</v>
      </c>
      <c r="C1417" s="19" t="s">
        <v>5290</v>
      </c>
      <c r="D1417" s="20" t="s">
        <v>1245</v>
      </c>
      <c r="E1417" s="19" t="s">
        <v>5291</v>
      </c>
      <c r="F1417" s="19">
        <v>8332</v>
      </c>
      <c r="G1417" s="19">
        <v>8332</v>
      </c>
      <c r="H1417" s="19">
        <f t="shared" si="259"/>
        <v>3999.36</v>
      </c>
      <c r="I1417" s="19">
        <f t="shared" si="260"/>
        <v>1699.74</v>
      </c>
      <c r="J1417" s="19">
        <v>0</v>
      </c>
      <c r="K1417" s="19" t="s">
        <v>1744</v>
      </c>
      <c r="L1417" s="19">
        <f t="shared" si="257"/>
        <v>5699.1</v>
      </c>
      <c r="M1417" s="19">
        <f t="shared" si="258"/>
        <v>5699.1</v>
      </c>
      <c r="N1417" s="19">
        <v>23</v>
      </c>
    </row>
    <row r="1418" s="13" customFormat="1" customHeight="1" spans="1:14">
      <c r="A1418" s="19">
        <f t="shared" si="261"/>
        <v>1416</v>
      </c>
      <c r="B1418" s="19" t="s">
        <v>5292</v>
      </c>
      <c r="C1418" s="19" t="s">
        <v>5293</v>
      </c>
      <c r="D1418" s="20" t="s">
        <v>1245</v>
      </c>
      <c r="E1418" s="19" t="s">
        <v>5294</v>
      </c>
      <c r="F1418" s="19">
        <v>8332</v>
      </c>
      <c r="G1418" s="19">
        <v>8332</v>
      </c>
      <c r="H1418" s="19">
        <f t="shared" si="259"/>
        <v>3999.36</v>
      </c>
      <c r="I1418" s="19">
        <f t="shared" si="260"/>
        <v>1699.74</v>
      </c>
      <c r="J1418" s="19">
        <v>0</v>
      </c>
      <c r="K1418" s="19" t="s">
        <v>1744</v>
      </c>
      <c r="L1418" s="19">
        <f t="shared" si="257"/>
        <v>5699.1</v>
      </c>
      <c r="M1418" s="19">
        <f t="shared" si="258"/>
        <v>5699.1</v>
      </c>
      <c r="N1418" s="19">
        <v>23</v>
      </c>
    </row>
    <row r="1419" s="13" customFormat="1" customHeight="1" spans="1:14">
      <c r="A1419" s="19">
        <f t="shared" si="261"/>
        <v>1417</v>
      </c>
      <c r="B1419" s="19" t="s">
        <v>5295</v>
      </c>
      <c r="C1419" s="19" t="s">
        <v>5296</v>
      </c>
      <c r="D1419" s="20" t="s">
        <v>1245</v>
      </c>
      <c r="E1419" s="19" t="s">
        <v>5297</v>
      </c>
      <c r="F1419" s="19">
        <v>8332</v>
      </c>
      <c r="G1419" s="19">
        <v>8332</v>
      </c>
      <c r="H1419" s="19">
        <f t="shared" si="259"/>
        <v>3999.36</v>
      </c>
      <c r="I1419" s="19">
        <f t="shared" si="260"/>
        <v>1699.74</v>
      </c>
      <c r="J1419" s="19">
        <v>0</v>
      </c>
      <c r="K1419" s="19" t="s">
        <v>1744</v>
      </c>
      <c r="L1419" s="19">
        <f t="shared" si="257"/>
        <v>5699.1</v>
      </c>
      <c r="M1419" s="19">
        <f t="shared" si="258"/>
        <v>5699.1</v>
      </c>
      <c r="N1419" s="19">
        <v>23</v>
      </c>
    </row>
    <row r="1420" s="13" customFormat="1" customHeight="1" spans="1:14">
      <c r="A1420" s="19">
        <f t="shared" si="261"/>
        <v>1418</v>
      </c>
      <c r="B1420" s="19" t="s">
        <v>5298</v>
      </c>
      <c r="C1420" s="19" t="s">
        <v>5299</v>
      </c>
      <c r="D1420" s="20" t="s">
        <v>1245</v>
      </c>
      <c r="E1420" s="19" t="s">
        <v>5300</v>
      </c>
      <c r="F1420" s="19">
        <v>8332</v>
      </c>
      <c r="G1420" s="19">
        <v>8332</v>
      </c>
      <c r="H1420" s="19">
        <f t="shared" si="259"/>
        <v>3999.36</v>
      </c>
      <c r="I1420" s="19">
        <f t="shared" si="260"/>
        <v>1699.74</v>
      </c>
      <c r="J1420" s="19">
        <v>0</v>
      </c>
      <c r="K1420" s="19" t="s">
        <v>1744</v>
      </c>
      <c r="L1420" s="19">
        <f t="shared" si="257"/>
        <v>5699.1</v>
      </c>
      <c r="M1420" s="19">
        <f t="shared" si="258"/>
        <v>5699.1</v>
      </c>
      <c r="N1420" s="19">
        <v>23</v>
      </c>
    </row>
    <row r="1421" s="13" customFormat="1" customHeight="1" spans="1:14">
      <c r="A1421" s="19">
        <f t="shared" si="261"/>
        <v>1419</v>
      </c>
      <c r="B1421" s="19" t="s">
        <v>5301</v>
      </c>
      <c r="C1421" s="19" t="s">
        <v>4973</v>
      </c>
      <c r="D1421" s="20" t="s">
        <v>1245</v>
      </c>
      <c r="E1421" s="19" t="s">
        <v>5027</v>
      </c>
      <c r="F1421" s="19">
        <v>8332</v>
      </c>
      <c r="G1421" s="19">
        <v>8332</v>
      </c>
      <c r="H1421" s="19">
        <f t="shared" si="259"/>
        <v>3999.36</v>
      </c>
      <c r="I1421" s="19">
        <f t="shared" si="260"/>
        <v>1699.74</v>
      </c>
      <c r="J1421" s="19">
        <v>0</v>
      </c>
      <c r="K1421" s="19" t="s">
        <v>1744</v>
      </c>
      <c r="L1421" s="19">
        <f t="shared" si="257"/>
        <v>5699.1</v>
      </c>
      <c r="M1421" s="19">
        <f t="shared" si="258"/>
        <v>5699.1</v>
      </c>
      <c r="N1421" s="19">
        <v>23</v>
      </c>
    </row>
    <row r="1422" s="13" customFormat="1" customHeight="1" spans="1:14">
      <c r="A1422" s="19">
        <f t="shared" si="261"/>
        <v>1420</v>
      </c>
      <c r="B1422" s="19" t="s">
        <v>5302</v>
      </c>
      <c r="C1422" s="19" t="s">
        <v>5303</v>
      </c>
      <c r="D1422" s="20" t="s">
        <v>1245</v>
      </c>
      <c r="E1422" s="19" t="s">
        <v>3714</v>
      </c>
      <c r="F1422" s="19">
        <v>8332</v>
      </c>
      <c r="G1422" s="19">
        <v>8332</v>
      </c>
      <c r="H1422" s="19">
        <f t="shared" si="259"/>
        <v>3999.36</v>
      </c>
      <c r="I1422" s="19">
        <f t="shared" si="260"/>
        <v>1699.74</v>
      </c>
      <c r="J1422" s="19">
        <v>0</v>
      </c>
      <c r="K1422" s="19" t="s">
        <v>1744</v>
      </c>
      <c r="L1422" s="19">
        <f t="shared" si="257"/>
        <v>5699.1</v>
      </c>
      <c r="M1422" s="19">
        <f t="shared" si="258"/>
        <v>5699.1</v>
      </c>
      <c r="N1422" s="19">
        <v>23</v>
      </c>
    </row>
    <row r="1423" s="13" customFormat="1" customHeight="1" spans="1:14">
      <c r="A1423" s="19">
        <f t="shared" si="261"/>
        <v>1421</v>
      </c>
      <c r="B1423" s="19" t="s">
        <v>5304</v>
      </c>
      <c r="C1423" s="19" t="s">
        <v>5305</v>
      </c>
      <c r="D1423" s="20" t="s">
        <v>1245</v>
      </c>
      <c r="E1423" s="19" t="s">
        <v>5306</v>
      </c>
      <c r="F1423" s="19">
        <v>8332</v>
      </c>
      <c r="G1423" s="19">
        <v>8332</v>
      </c>
      <c r="H1423" s="19">
        <f t="shared" si="259"/>
        <v>3999.36</v>
      </c>
      <c r="I1423" s="19">
        <f t="shared" si="260"/>
        <v>1699.74</v>
      </c>
      <c r="J1423" s="19">
        <v>0</v>
      </c>
      <c r="K1423" s="19" t="s">
        <v>1744</v>
      </c>
      <c r="L1423" s="19">
        <f t="shared" si="257"/>
        <v>5699.1</v>
      </c>
      <c r="M1423" s="19">
        <f t="shared" si="258"/>
        <v>5699.1</v>
      </c>
      <c r="N1423" s="19">
        <v>23</v>
      </c>
    </row>
    <row r="1424" s="13" customFormat="1" customHeight="1" spans="1:14">
      <c r="A1424" s="19">
        <f t="shared" si="261"/>
        <v>1422</v>
      </c>
      <c r="B1424" s="19" t="s">
        <v>5307</v>
      </c>
      <c r="C1424" s="19" t="s">
        <v>5308</v>
      </c>
      <c r="D1424" s="20" t="s">
        <v>1245</v>
      </c>
      <c r="E1424" s="19" t="s">
        <v>5309</v>
      </c>
      <c r="F1424" s="19">
        <v>8332</v>
      </c>
      <c r="G1424" s="19">
        <v>8332</v>
      </c>
      <c r="H1424" s="19">
        <f t="shared" si="259"/>
        <v>3999.36</v>
      </c>
      <c r="I1424" s="19">
        <f t="shared" si="260"/>
        <v>1699.74</v>
      </c>
      <c r="J1424" s="19">
        <v>0</v>
      </c>
      <c r="K1424" s="19" t="s">
        <v>1744</v>
      </c>
      <c r="L1424" s="19">
        <f t="shared" si="257"/>
        <v>5699.1</v>
      </c>
      <c r="M1424" s="19">
        <f t="shared" si="258"/>
        <v>5699.1</v>
      </c>
      <c r="N1424" s="19">
        <v>23</v>
      </c>
    </row>
    <row r="1425" s="13" customFormat="1" customHeight="1" spans="1:14">
      <c r="A1425" s="19">
        <f t="shared" si="261"/>
        <v>1423</v>
      </c>
      <c r="B1425" s="19" t="s">
        <v>5310</v>
      </c>
      <c r="C1425" s="19" t="s">
        <v>5311</v>
      </c>
      <c r="D1425" s="20" t="s">
        <v>1245</v>
      </c>
      <c r="E1425" s="19" t="s">
        <v>5312</v>
      </c>
      <c r="F1425" s="19">
        <v>8332</v>
      </c>
      <c r="G1425" s="19">
        <v>8332</v>
      </c>
      <c r="H1425" s="19">
        <f t="shared" si="259"/>
        <v>3999.36</v>
      </c>
      <c r="I1425" s="19">
        <f t="shared" si="260"/>
        <v>1699.74</v>
      </c>
      <c r="J1425" s="19">
        <v>0</v>
      </c>
      <c r="K1425" s="19" t="s">
        <v>1744</v>
      </c>
      <c r="L1425" s="19">
        <f t="shared" si="257"/>
        <v>5699.1</v>
      </c>
      <c r="M1425" s="19">
        <f t="shared" si="258"/>
        <v>5699.1</v>
      </c>
      <c r="N1425" s="19">
        <v>23</v>
      </c>
    </row>
    <row r="1426" s="13" customFormat="1" customHeight="1" spans="1:14">
      <c r="A1426" s="19">
        <f t="shared" ref="A1426:A1435" si="262">ROW()-2</f>
        <v>1424</v>
      </c>
      <c r="B1426" s="19" t="s">
        <v>3691</v>
      </c>
      <c r="C1426" s="19" t="s">
        <v>5313</v>
      </c>
      <c r="D1426" s="20" t="s">
        <v>1245</v>
      </c>
      <c r="E1426" s="19" t="s">
        <v>5314</v>
      </c>
      <c r="F1426" s="19">
        <v>8332</v>
      </c>
      <c r="G1426" s="19">
        <v>8332</v>
      </c>
      <c r="H1426" s="19">
        <f t="shared" si="259"/>
        <v>3999.36</v>
      </c>
      <c r="I1426" s="19">
        <f t="shared" si="260"/>
        <v>1699.74</v>
      </c>
      <c r="J1426" s="19">
        <v>0</v>
      </c>
      <c r="K1426" s="19" t="s">
        <v>1744</v>
      </c>
      <c r="L1426" s="19">
        <f t="shared" si="257"/>
        <v>5699.1</v>
      </c>
      <c r="M1426" s="19">
        <f t="shared" si="258"/>
        <v>5699.1</v>
      </c>
      <c r="N1426" s="19">
        <v>23</v>
      </c>
    </row>
    <row r="1427" s="13" customFormat="1" customHeight="1" spans="1:14">
      <c r="A1427" s="19">
        <f t="shared" si="262"/>
        <v>1425</v>
      </c>
      <c r="B1427" s="19" t="s">
        <v>5315</v>
      </c>
      <c r="C1427" s="19" t="s">
        <v>5316</v>
      </c>
      <c r="D1427" s="20" t="s">
        <v>1245</v>
      </c>
      <c r="E1427" s="19" t="s">
        <v>5317</v>
      </c>
      <c r="F1427" s="19">
        <v>8332</v>
      </c>
      <c r="G1427" s="19">
        <v>8332</v>
      </c>
      <c r="H1427" s="19">
        <f t="shared" si="259"/>
        <v>3999.36</v>
      </c>
      <c r="I1427" s="19">
        <f t="shared" si="260"/>
        <v>1699.74</v>
      </c>
      <c r="J1427" s="19">
        <v>0</v>
      </c>
      <c r="K1427" s="19" t="s">
        <v>1744</v>
      </c>
      <c r="L1427" s="19">
        <f t="shared" si="257"/>
        <v>5699.1</v>
      </c>
      <c r="M1427" s="19">
        <f t="shared" si="258"/>
        <v>5699.1</v>
      </c>
      <c r="N1427" s="19">
        <v>23</v>
      </c>
    </row>
    <row r="1428" s="13" customFormat="1" customHeight="1" spans="1:14">
      <c r="A1428" s="19">
        <f t="shared" si="262"/>
        <v>1426</v>
      </c>
      <c r="B1428" s="19" t="s">
        <v>5318</v>
      </c>
      <c r="C1428" s="19" t="s">
        <v>5319</v>
      </c>
      <c r="D1428" s="20" t="s">
        <v>1245</v>
      </c>
      <c r="E1428" s="19" t="s">
        <v>5320</v>
      </c>
      <c r="F1428" s="19">
        <v>8332</v>
      </c>
      <c r="G1428" s="19">
        <v>8332</v>
      </c>
      <c r="H1428" s="19">
        <f t="shared" si="259"/>
        <v>3999.36</v>
      </c>
      <c r="I1428" s="19">
        <f t="shared" si="260"/>
        <v>1699.74</v>
      </c>
      <c r="J1428" s="19">
        <v>0</v>
      </c>
      <c r="K1428" s="19" t="s">
        <v>1744</v>
      </c>
      <c r="L1428" s="19">
        <f t="shared" si="257"/>
        <v>5699.1</v>
      </c>
      <c r="M1428" s="19">
        <f t="shared" si="258"/>
        <v>5699.1</v>
      </c>
      <c r="N1428" s="19">
        <v>22</v>
      </c>
    </row>
    <row r="1429" s="13" customFormat="1" customHeight="1" spans="1:14">
      <c r="A1429" s="19">
        <f t="shared" si="262"/>
        <v>1427</v>
      </c>
      <c r="B1429" s="19" t="s">
        <v>5321</v>
      </c>
      <c r="C1429" s="19" t="s">
        <v>5322</v>
      </c>
      <c r="D1429" s="20" t="s">
        <v>1245</v>
      </c>
      <c r="E1429" s="19" t="s">
        <v>5323</v>
      </c>
      <c r="F1429" s="19">
        <v>8332</v>
      </c>
      <c r="G1429" s="19">
        <v>8332</v>
      </c>
      <c r="H1429" s="19">
        <f t="shared" si="259"/>
        <v>3999.36</v>
      </c>
      <c r="I1429" s="19">
        <f t="shared" si="260"/>
        <v>1699.74</v>
      </c>
      <c r="J1429" s="19">
        <v>0</v>
      </c>
      <c r="K1429" s="19" t="s">
        <v>1744</v>
      </c>
      <c r="L1429" s="19">
        <f t="shared" si="257"/>
        <v>5699.1</v>
      </c>
      <c r="M1429" s="19">
        <f t="shared" si="258"/>
        <v>5699.1</v>
      </c>
      <c r="N1429" s="19">
        <v>27</v>
      </c>
    </row>
    <row r="1430" s="13" customFormat="1" customHeight="1" spans="1:14">
      <c r="A1430" s="19">
        <f t="shared" si="262"/>
        <v>1428</v>
      </c>
      <c r="B1430" s="19" t="s">
        <v>5324</v>
      </c>
      <c r="C1430" s="19" t="s">
        <v>5325</v>
      </c>
      <c r="D1430" s="20" t="s">
        <v>1245</v>
      </c>
      <c r="E1430" s="19" t="s">
        <v>5326</v>
      </c>
      <c r="F1430" s="19">
        <v>8332</v>
      </c>
      <c r="G1430" s="19">
        <v>8332</v>
      </c>
      <c r="H1430" s="19">
        <f t="shared" si="259"/>
        <v>3999.36</v>
      </c>
      <c r="I1430" s="19">
        <f t="shared" si="260"/>
        <v>1699.74</v>
      </c>
      <c r="J1430" s="19">
        <v>0</v>
      </c>
      <c r="K1430" s="19" t="s">
        <v>1744</v>
      </c>
      <c r="L1430" s="19">
        <f t="shared" si="257"/>
        <v>5699.1</v>
      </c>
      <c r="M1430" s="19">
        <f t="shared" si="258"/>
        <v>5699.1</v>
      </c>
      <c r="N1430" s="19">
        <v>28</v>
      </c>
    </row>
    <row r="1431" s="13" customFormat="1" customHeight="1" spans="1:14">
      <c r="A1431" s="19">
        <f t="shared" si="262"/>
        <v>1429</v>
      </c>
      <c r="B1431" s="19" t="s">
        <v>5327</v>
      </c>
      <c r="C1431" s="19" t="s">
        <v>4244</v>
      </c>
      <c r="D1431" s="20" t="s">
        <v>1245</v>
      </c>
      <c r="E1431" s="19" t="s">
        <v>5328</v>
      </c>
      <c r="F1431" s="19">
        <v>8332</v>
      </c>
      <c r="G1431" s="19">
        <v>8332</v>
      </c>
      <c r="H1431" s="19">
        <f t="shared" si="259"/>
        <v>3999.36</v>
      </c>
      <c r="I1431" s="19">
        <f t="shared" si="260"/>
        <v>1699.74</v>
      </c>
      <c r="J1431" s="19">
        <v>0</v>
      </c>
      <c r="K1431" s="19" t="s">
        <v>1744</v>
      </c>
      <c r="L1431" s="19">
        <f t="shared" si="257"/>
        <v>5699.1</v>
      </c>
      <c r="M1431" s="19">
        <f t="shared" si="258"/>
        <v>5699.1</v>
      </c>
      <c r="N1431" s="19">
        <v>28</v>
      </c>
    </row>
    <row r="1432" s="13" customFormat="1" customHeight="1" spans="1:14">
      <c r="A1432" s="19">
        <f t="shared" si="262"/>
        <v>1430</v>
      </c>
      <c r="B1432" s="19" t="s">
        <v>5329</v>
      </c>
      <c r="C1432" s="19" t="s">
        <v>5330</v>
      </c>
      <c r="D1432" s="20" t="s">
        <v>1245</v>
      </c>
      <c r="E1432" s="19" t="s">
        <v>5331</v>
      </c>
      <c r="F1432" s="19">
        <v>8332</v>
      </c>
      <c r="G1432" s="19">
        <v>8332</v>
      </c>
      <c r="H1432" s="19">
        <f t="shared" si="259"/>
        <v>3999.36</v>
      </c>
      <c r="I1432" s="19">
        <f t="shared" si="260"/>
        <v>1699.74</v>
      </c>
      <c r="J1432" s="19">
        <v>0</v>
      </c>
      <c r="K1432" s="19" t="s">
        <v>1744</v>
      </c>
      <c r="L1432" s="19">
        <f t="shared" si="257"/>
        <v>5699.1</v>
      </c>
      <c r="M1432" s="19">
        <f t="shared" si="258"/>
        <v>5699.1</v>
      </c>
      <c r="N1432" s="19">
        <v>28</v>
      </c>
    </row>
    <row r="1433" s="13" customFormat="1" customHeight="1" spans="1:14">
      <c r="A1433" s="19">
        <f t="shared" si="262"/>
        <v>1431</v>
      </c>
      <c r="B1433" s="19" t="s">
        <v>5332</v>
      </c>
      <c r="C1433" s="19" t="s">
        <v>5333</v>
      </c>
      <c r="D1433" s="20" t="s">
        <v>1245</v>
      </c>
      <c r="E1433" s="19" t="s">
        <v>5334</v>
      </c>
      <c r="F1433" s="19">
        <v>8332</v>
      </c>
      <c r="G1433" s="19">
        <v>8332</v>
      </c>
      <c r="H1433" s="19">
        <f t="shared" si="259"/>
        <v>3999.36</v>
      </c>
      <c r="I1433" s="19">
        <f t="shared" si="260"/>
        <v>1699.74</v>
      </c>
      <c r="J1433" s="19">
        <v>0</v>
      </c>
      <c r="K1433" s="19" t="s">
        <v>1744</v>
      </c>
      <c r="L1433" s="19">
        <f t="shared" si="257"/>
        <v>5699.1</v>
      </c>
      <c r="M1433" s="19">
        <f t="shared" si="258"/>
        <v>5699.1</v>
      </c>
      <c r="N1433" s="19">
        <v>28</v>
      </c>
    </row>
    <row r="1434" s="13" customFormat="1" customHeight="1" spans="1:14">
      <c r="A1434" s="19">
        <f t="shared" si="262"/>
        <v>1432</v>
      </c>
      <c r="B1434" s="19" t="s">
        <v>5335</v>
      </c>
      <c r="C1434" s="19" t="s">
        <v>2043</v>
      </c>
      <c r="D1434" s="20" t="s">
        <v>1245</v>
      </c>
      <c r="E1434" s="19" t="s">
        <v>5336</v>
      </c>
      <c r="F1434" s="19">
        <v>8332</v>
      </c>
      <c r="G1434" s="19">
        <v>8332</v>
      </c>
      <c r="H1434" s="19">
        <f t="shared" si="259"/>
        <v>3999.36</v>
      </c>
      <c r="I1434" s="19">
        <f t="shared" si="260"/>
        <v>1699.74</v>
      </c>
      <c r="J1434" s="19">
        <v>0</v>
      </c>
      <c r="K1434" s="19" t="s">
        <v>1744</v>
      </c>
      <c r="L1434" s="19">
        <f t="shared" si="257"/>
        <v>5699.1</v>
      </c>
      <c r="M1434" s="19">
        <f t="shared" si="258"/>
        <v>5699.1</v>
      </c>
      <c r="N1434" s="19">
        <v>28</v>
      </c>
    </row>
    <row r="1435" s="13" customFormat="1" customHeight="1" spans="1:14">
      <c r="A1435" s="19">
        <f t="shared" si="262"/>
        <v>1433</v>
      </c>
      <c r="B1435" s="19" t="s">
        <v>5337</v>
      </c>
      <c r="C1435" s="19" t="s">
        <v>5338</v>
      </c>
      <c r="D1435" s="20" t="s">
        <v>1245</v>
      </c>
      <c r="E1435" s="19" t="s">
        <v>5339</v>
      </c>
      <c r="F1435" s="19">
        <v>8332</v>
      </c>
      <c r="G1435" s="19">
        <v>8332</v>
      </c>
      <c r="H1435" s="19">
        <f t="shared" si="259"/>
        <v>3999.36</v>
      </c>
      <c r="I1435" s="19">
        <f t="shared" si="260"/>
        <v>1699.74</v>
      </c>
      <c r="J1435" s="19">
        <v>0</v>
      </c>
      <c r="K1435" s="19" t="s">
        <v>1744</v>
      </c>
      <c r="L1435" s="19">
        <f t="shared" si="257"/>
        <v>5699.1</v>
      </c>
      <c r="M1435" s="19">
        <f t="shared" si="258"/>
        <v>5699.1</v>
      </c>
      <c r="N1435" s="19">
        <v>28</v>
      </c>
    </row>
    <row r="1436" s="13" customFormat="1" customHeight="1" spans="1:14">
      <c r="A1436" s="19">
        <f t="shared" ref="A1436:A1445" si="263">ROW()-2</f>
        <v>1434</v>
      </c>
      <c r="B1436" s="19" t="s">
        <v>5340</v>
      </c>
      <c r="C1436" s="19" t="s">
        <v>5341</v>
      </c>
      <c r="D1436" s="20" t="s">
        <v>1245</v>
      </c>
      <c r="E1436" s="19" t="s">
        <v>5342</v>
      </c>
      <c r="F1436" s="19">
        <v>8332</v>
      </c>
      <c r="G1436" s="19">
        <v>8332</v>
      </c>
      <c r="H1436" s="19">
        <f t="shared" si="259"/>
        <v>3999.36</v>
      </c>
      <c r="I1436" s="19">
        <f t="shared" si="260"/>
        <v>1699.74</v>
      </c>
      <c r="J1436" s="19">
        <v>0</v>
      </c>
      <c r="K1436" s="19" t="s">
        <v>1744</v>
      </c>
      <c r="L1436" s="19">
        <f t="shared" si="257"/>
        <v>5699.1</v>
      </c>
      <c r="M1436" s="19">
        <f t="shared" si="258"/>
        <v>5699.1</v>
      </c>
      <c r="N1436" s="19">
        <v>28</v>
      </c>
    </row>
    <row r="1437" s="13" customFormat="1" customHeight="1" spans="1:14">
      <c r="A1437" s="19">
        <f t="shared" si="263"/>
        <v>1435</v>
      </c>
      <c r="B1437" s="19" t="s">
        <v>5343</v>
      </c>
      <c r="C1437" s="19" t="s">
        <v>5344</v>
      </c>
      <c r="D1437" s="20" t="s">
        <v>1245</v>
      </c>
      <c r="E1437" s="19" t="s">
        <v>5345</v>
      </c>
      <c r="F1437" s="19">
        <v>8332</v>
      </c>
      <c r="G1437" s="19">
        <v>8332</v>
      </c>
      <c r="H1437" s="19">
        <f t="shared" si="259"/>
        <v>3999.36</v>
      </c>
      <c r="I1437" s="19">
        <f t="shared" si="260"/>
        <v>1699.74</v>
      </c>
      <c r="J1437" s="19">
        <v>0</v>
      </c>
      <c r="K1437" s="19" t="s">
        <v>1744</v>
      </c>
      <c r="L1437" s="19">
        <f t="shared" si="257"/>
        <v>5699.1</v>
      </c>
      <c r="M1437" s="19">
        <f t="shared" si="258"/>
        <v>5699.1</v>
      </c>
      <c r="N1437" s="19">
        <v>12</v>
      </c>
    </row>
    <row r="1438" s="13" customFormat="1" customHeight="1" spans="1:14">
      <c r="A1438" s="19">
        <f t="shared" si="263"/>
        <v>1436</v>
      </c>
      <c r="B1438" s="19" t="s">
        <v>5346</v>
      </c>
      <c r="C1438" s="19" t="s">
        <v>5347</v>
      </c>
      <c r="D1438" s="20" t="s">
        <v>1245</v>
      </c>
      <c r="E1438" s="19" t="s">
        <v>5348</v>
      </c>
      <c r="F1438" s="19">
        <v>8332</v>
      </c>
      <c r="G1438" s="19">
        <v>8332</v>
      </c>
      <c r="H1438" s="19">
        <f t="shared" si="259"/>
        <v>3999.36</v>
      </c>
      <c r="I1438" s="19">
        <f t="shared" si="260"/>
        <v>1699.74</v>
      </c>
      <c r="J1438" s="19">
        <v>0</v>
      </c>
      <c r="K1438" s="19" t="s">
        <v>1744</v>
      </c>
      <c r="L1438" s="19">
        <f t="shared" si="257"/>
        <v>5699.1</v>
      </c>
      <c r="M1438" s="19">
        <f t="shared" si="258"/>
        <v>5699.1</v>
      </c>
      <c r="N1438" s="19">
        <v>12</v>
      </c>
    </row>
    <row r="1439" s="13" customFormat="1" customHeight="1" spans="1:14">
      <c r="A1439" s="19">
        <f t="shared" si="263"/>
        <v>1437</v>
      </c>
      <c r="B1439" s="19" t="s">
        <v>5349</v>
      </c>
      <c r="C1439" s="19" t="s">
        <v>5350</v>
      </c>
      <c r="D1439" s="20" t="s">
        <v>1245</v>
      </c>
      <c r="E1439" s="19" t="s">
        <v>5351</v>
      </c>
      <c r="F1439" s="19">
        <v>8332</v>
      </c>
      <c r="G1439" s="19">
        <v>8332</v>
      </c>
      <c r="H1439" s="19">
        <f t="shared" si="259"/>
        <v>3999.36</v>
      </c>
      <c r="I1439" s="19">
        <f t="shared" si="260"/>
        <v>1699.74</v>
      </c>
      <c r="J1439" s="19">
        <v>0</v>
      </c>
      <c r="K1439" s="19" t="s">
        <v>1744</v>
      </c>
      <c r="L1439" s="19">
        <f t="shared" si="257"/>
        <v>5699.1</v>
      </c>
      <c r="M1439" s="19">
        <f t="shared" si="258"/>
        <v>5699.1</v>
      </c>
      <c r="N1439" s="19">
        <v>12</v>
      </c>
    </row>
    <row r="1440" s="13" customFormat="1" customHeight="1" spans="1:14">
      <c r="A1440" s="19">
        <f t="shared" si="263"/>
        <v>1438</v>
      </c>
      <c r="B1440" s="19" t="s">
        <v>5352</v>
      </c>
      <c r="C1440" s="19" t="s">
        <v>5353</v>
      </c>
      <c r="D1440" s="20" t="s">
        <v>1245</v>
      </c>
      <c r="E1440" s="19" t="s">
        <v>5354</v>
      </c>
      <c r="F1440" s="19">
        <v>8332</v>
      </c>
      <c r="G1440" s="19">
        <v>8332</v>
      </c>
      <c r="H1440" s="19">
        <f t="shared" si="259"/>
        <v>3999.36</v>
      </c>
      <c r="I1440" s="19">
        <f t="shared" si="260"/>
        <v>1699.74</v>
      </c>
      <c r="J1440" s="19">
        <v>0</v>
      </c>
      <c r="K1440" s="19" t="s">
        <v>1744</v>
      </c>
      <c r="L1440" s="19">
        <f t="shared" si="257"/>
        <v>5699.1</v>
      </c>
      <c r="M1440" s="19">
        <f t="shared" si="258"/>
        <v>5699.1</v>
      </c>
      <c r="N1440" s="19">
        <v>12</v>
      </c>
    </row>
    <row r="1441" s="13" customFormat="1" customHeight="1" spans="1:14">
      <c r="A1441" s="19">
        <f t="shared" si="263"/>
        <v>1439</v>
      </c>
      <c r="B1441" s="19" t="s">
        <v>5355</v>
      </c>
      <c r="C1441" s="19" t="s">
        <v>5356</v>
      </c>
      <c r="D1441" s="20" t="s">
        <v>1245</v>
      </c>
      <c r="E1441" s="19" t="s">
        <v>5357</v>
      </c>
      <c r="F1441" s="19">
        <v>8332</v>
      </c>
      <c r="G1441" s="19">
        <v>8332</v>
      </c>
      <c r="H1441" s="19">
        <f t="shared" si="259"/>
        <v>3999.36</v>
      </c>
      <c r="I1441" s="19">
        <f t="shared" si="260"/>
        <v>1699.74</v>
      </c>
      <c r="J1441" s="19">
        <v>0</v>
      </c>
      <c r="K1441" s="19" t="s">
        <v>1744</v>
      </c>
      <c r="L1441" s="19">
        <f t="shared" si="257"/>
        <v>5699.1</v>
      </c>
      <c r="M1441" s="19">
        <f t="shared" si="258"/>
        <v>5699.1</v>
      </c>
      <c r="N1441" s="19">
        <v>12</v>
      </c>
    </row>
    <row r="1442" s="13" customFormat="1" customHeight="1" spans="1:14">
      <c r="A1442" s="19">
        <f t="shared" si="263"/>
        <v>1440</v>
      </c>
      <c r="B1442" s="19" t="s">
        <v>5358</v>
      </c>
      <c r="C1442" s="19" t="s">
        <v>5359</v>
      </c>
      <c r="D1442" s="20" t="s">
        <v>1245</v>
      </c>
      <c r="E1442" s="19" t="s">
        <v>5360</v>
      </c>
      <c r="F1442" s="19">
        <v>8332</v>
      </c>
      <c r="G1442" s="19">
        <v>8332</v>
      </c>
      <c r="H1442" s="19">
        <f t="shared" si="259"/>
        <v>3999.36</v>
      </c>
      <c r="I1442" s="19">
        <f t="shared" si="260"/>
        <v>1699.74</v>
      </c>
      <c r="J1442" s="19">
        <v>0</v>
      </c>
      <c r="K1442" s="19" t="s">
        <v>1744</v>
      </c>
      <c r="L1442" s="19">
        <f t="shared" si="257"/>
        <v>5699.1</v>
      </c>
      <c r="M1442" s="19">
        <f t="shared" si="258"/>
        <v>5699.1</v>
      </c>
      <c r="N1442" s="19">
        <v>12</v>
      </c>
    </row>
    <row r="1443" s="13" customFormat="1" customHeight="1" spans="1:14">
      <c r="A1443" s="19">
        <f t="shared" si="263"/>
        <v>1441</v>
      </c>
      <c r="B1443" s="19" t="s">
        <v>5361</v>
      </c>
      <c r="C1443" s="19" t="s">
        <v>5362</v>
      </c>
      <c r="D1443" s="20" t="s">
        <v>1245</v>
      </c>
      <c r="E1443" s="19" t="s">
        <v>5363</v>
      </c>
      <c r="F1443" s="19">
        <v>8332</v>
      </c>
      <c r="G1443" s="19">
        <v>8332</v>
      </c>
      <c r="H1443" s="19">
        <f t="shared" si="259"/>
        <v>3999.36</v>
      </c>
      <c r="I1443" s="19">
        <f t="shared" si="260"/>
        <v>1699.74</v>
      </c>
      <c r="J1443" s="19">
        <v>0</v>
      </c>
      <c r="K1443" s="19" t="s">
        <v>1744</v>
      </c>
      <c r="L1443" s="19">
        <f t="shared" si="257"/>
        <v>5699.1</v>
      </c>
      <c r="M1443" s="19">
        <f t="shared" si="258"/>
        <v>5699.1</v>
      </c>
      <c r="N1443" s="19">
        <v>12</v>
      </c>
    </row>
    <row r="1444" s="13" customFormat="1" customHeight="1" spans="1:14">
      <c r="A1444" s="19">
        <f t="shared" si="263"/>
        <v>1442</v>
      </c>
      <c r="B1444" s="19" t="s">
        <v>5364</v>
      </c>
      <c r="C1444" s="19" t="s">
        <v>5365</v>
      </c>
      <c r="D1444" s="20" t="s">
        <v>1245</v>
      </c>
      <c r="E1444" s="19" t="s">
        <v>5366</v>
      </c>
      <c r="F1444" s="19">
        <v>8332</v>
      </c>
      <c r="G1444" s="19">
        <v>8332</v>
      </c>
      <c r="H1444" s="19">
        <f t="shared" si="259"/>
        <v>3999.36</v>
      </c>
      <c r="I1444" s="19">
        <f t="shared" si="260"/>
        <v>1699.74</v>
      </c>
      <c r="J1444" s="19">
        <v>0</v>
      </c>
      <c r="K1444" s="19" t="s">
        <v>1744</v>
      </c>
      <c r="L1444" s="19">
        <f t="shared" si="257"/>
        <v>5699.1</v>
      </c>
      <c r="M1444" s="19">
        <f t="shared" si="258"/>
        <v>5699.1</v>
      </c>
      <c r="N1444" s="19">
        <v>12</v>
      </c>
    </row>
    <row r="1445" s="13" customFormat="1" customHeight="1" spans="1:14">
      <c r="A1445" s="19">
        <f t="shared" si="263"/>
        <v>1443</v>
      </c>
      <c r="B1445" s="19" t="s">
        <v>5367</v>
      </c>
      <c r="C1445" s="19" t="s">
        <v>5368</v>
      </c>
      <c r="D1445" s="20" t="s">
        <v>1245</v>
      </c>
      <c r="E1445" s="19" t="s">
        <v>5369</v>
      </c>
      <c r="F1445" s="19">
        <v>8332</v>
      </c>
      <c r="G1445" s="19">
        <v>8332</v>
      </c>
      <c r="H1445" s="19">
        <f t="shared" si="259"/>
        <v>3999.36</v>
      </c>
      <c r="I1445" s="19">
        <f t="shared" si="260"/>
        <v>1699.74</v>
      </c>
      <c r="J1445" s="19">
        <v>0</v>
      </c>
      <c r="K1445" s="19" t="s">
        <v>1744</v>
      </c>
      <c r="L1445" s="19">
        <f t="shared" si="257"/>
        <v>5699.1</v>
      </c>
      <c r="M1445" s="19">
        <f t="shared" si="258"/>
        <v>5699.1</v>
      </c>
      <c r="N1445" s="19">
        <v>12</v>
      </c>
    </row>
    <row r="1446" s="13" customFormat="1" customHeight="1" spans="1:14">
      <c r="A1446" s="19">
        <f t="shared" ref="A1446:A1455" si="264">ROW()-2</f>
        <v>1444</v>
      </c>
      <c r="B1446" s="19" t="s">
        <v>5370</v>
      </c>
      <c r="C1446" s="19" t="s">
        <v>5371</v>
      </c>
      <c r="D1446" s="20" t="s">
        <v>1245</v>
      </c>
      <c r="E1446" s="19" t="s">
        <v>5372</v>
      </c>
      <c r="F1446" s="19">
        <v>8332</v>
      </c>
      <c r="G1446" s="19">
        <v>8332</v>
      </c>
      <c r="H1446" s="19">
        <f t="shared" si="259"/>
        <v>3999.36</v>
      </c>
      <c r="I1446" s="19">
        <f t="shared" si="260"/>
        <v>1699.74</v>
      </c>
      <c r="J1446" s="19">
        <v>0</v>
      </c>
      <c r="K1446" s="19" t="s">
        <v>1744</v>
      </c>
      <c r="L1446" s="19">
        <f t="shared" si="257"/>
        <v>5699.1</v>
      </c>
      <c r="M1446" s="19">
        <f t="shared" si="258"/>
        <v>5699.1</v>
      </c>
      <c r="N1446" s="19">
        <v>12</v>
      </c>
    </row>
    <row r="1447" s="13" customFormat="1" customHeight="1" spans="1:14">
      <c r="A1447" s="19">
        <f t="shared" si="264"/>
        <v>1445</v>
      </c>
      <c r="B1447" s="19" t="s">
        <v>5373</v>
      </c>
      <c r="C1447" s="19" t="s">
        <v>5374</v>
      </c>
      <c r="D1447" s="20" t="s">
        <v>1245</v>
      </c>
      <c r="E1447" s="19" t="s">
        <v>5375</v>
      </c>
      <c r="F1447" s="19">
        <v>8332</v>
      </c>
      <c r="G1447" s="19">
        <v>8332</v>
      </c>
      <c r="H1447" s="19">
        <f t="shared" si="259"/>
        <v>3999.36</v>
      </c>
      <c r="I1447" s="19">
        <f t="shared" si="260"/>
        <v>1699.74</v>
      </c>
      <c r="J1447" s="19">
        <v>0</v>
      </c>
      <c r="K1447" s="19" t="s">
        <v>1744</v>
      </c>
      <c r="L1447" s="19">
        <f t="shared" si="257"/>
        <v>5699.1</v>
      </c>
      <c r="M1447" s="19">
        <f t="shared" si="258"/>
        <v>5699.1</v>
      </c>
      <c r="N1447" s="19">
        <v>12</v>
      </c>
    </row>
    <row r="1448" s="13" customFormat="1" customHeight="1" spans="1:14">
      <c r="A1448" s="19">
        <f t="shared" si="264"/>
        <v>1446</v>
      </c>
      <c r="B1448" s="19" t="s">
        <v>5376</v>
      </c>
      <c r="C1448" s="19" t="s">
        <v>5377</v>
      </c>
      <c r="D1448" s="20" t="s">
        <v>1245</v>
      </c>
      <c r="E1448" s="19" t="s">
        <v>5378</v>
      </c>
      <c r="F1448" s="19">
        <v>8332</v>
      </c>
      <c r="G1448" s="19">
        <v>8332</v>
      </c>
      <c r="H1448" s="19">
        <f t="shared" si="259"/>
        <v>3999.36</v>
      </c>
      <c r="I1448" s="19">
        <f t="shared" si="260"/>
        <v>1699.74</v>
      </c>
      <c r="J1448" s="19">
        <v>0</v>
      </c>
      <c r="K1448" s="19" t="s">
        <v>1744</v>
      </c>
      <c r="L1448" s="19">
        <f t="shared" si="257"/>
        <v>5699.1</v>
      </c>
      <c r="M1448" s="19">
        <f t="shared" si="258"/>
        <v>5699.1</v>
      </c>
      <c r="N1448" s="19">
        <v>12</v>
      </c>
    </row>
    <row r="1449" s="13" customFormat="1" customHeight="1" spans="1:14">
      <c r="A1449" s="19">
        <f t="shared" si="264"/>
        <v>1447</v>
      </c>
      <c r="B1449" s="19" t="s">
        <v>5379</v>
      </c>
      <c r="C1449" s="19" t="s">
        <v>5380</v>
      </c>
      <c r="D1449" s="20" t="s">
        <v>1245</v>
      </c>
      <c r="E1449" s="19" t="s">
        <v>5381</v>
      </c>
      <c r="F1449" s="19">
        <v>8332</v>
      </c>
      <c r="G1449" s="19">
        <v>8332</v>
      </c>
      <c r="H1449" s="19">
        <f t="shared" si="259"/>
        <v>3999.36</v>
      </c>
      <c r="I1449" s="19">
        <f t="shared" si="260"/>
        <v>1699.74</v>
      </c>
      <c r="J1449" s="19">
        <v>0</v>
      </c>
      <c r="K1449" s="19" t="s">
        <v>1744</v>
      </c>
      <c r="L1449" s="19">
        <f t="shared" si="257"/>
        <v>5699.1</v>
      </c>
      <c r="M1449" s="19">
        <f t="shared" si="258"/>
        <v>5699.1</v>
      </c>
      <c r="N1449" s="19">
        <v>12</v>
      </c>
    </row>
    <row r="1450" s="13" customFormat="1" customHeight="1" spans="1:14">
      <c r="A1450" s="19">
        <f t="shared" si="264"/>
        <v>1448</v>
      </c>
      <c r="B1450" s="19" t="s">
        <v>5382</v>
      </c>
      <c r="C1450" s="19" t="s">
        <v>5383</v>
      </c>
      <c r="D1450" s="20" t="s">
        <v>1245</v>
      </c>
      <c r="E1450" s="19" t="s">
        <v>3460</v>
      </c>
      <c r="F1450" s="19">
        <v>8332</v>
      </c>
      <c r="G1450" s="19">
        <v>8332</v>
      </c>
      <c r="H1450" s="19">
        <f t="shared" si="259"/>
        <v>3999.36</v>
      </c>
      <c r="I1450" s="19">
        <f t="shared" si="260"/>
        <v>1699.74</v>
      </c>
      <c r="J1450" s="19">
        <v>0</v>
      </c>
      <c r="K1450" s="19" t="s">
        <v>1744</v>
      </c>
      <c r="L1450" s="19">
        <f t="shared" si="257"/>
        <v>5699.1</v>
      </c>
      <c r="M1450" s="19">
        <f t="shared" si="258"/>
        <v>5699.1</v>
      </c>
      <c r="N1450" s="19">
        <v>12</v>
      </c>
    </row>
    <row r="1451" s="13" customFormat="1" customHeight="1" spans="1:14">
      <c r="A1451" s="19">
        <f t="shared" si="264"/>
        <v>1449</v>
      </c>
      <c r="B1451" s="19" t="s">
        <v>5384</v>
      </c>
      <c r="C1451" s="19" t="s">
        <v>5385</v>
      </c>
      <c r="D1451" s="20" t="s">
        <v>1245</v>
      </c>
      <c r="E1451" s="19" t="s">
        <v>5386</v>
      </c>
      <c r="F1451" s="19">
        <v>8332</v>
      </c>
      <c r="G1451" s="19">
        <v>8332</v>
      </c>
      <c r="H1451" s="19">
        <f t="shared" si="259"/>
        <v>3999.36</v>
      </c>
      <c r="I1451" s="19">
        <f t="shared" si="260"/>
        <v>1699.74</v>
      </c>
      <c r="J1451" s="19">
        <v>0</v>
      </c>
      <c r="K1451" s="19" t="s">
        <v>1744</v>
      </c>
      <c r="L1451" s="19">
        <f t="shared" si="257"/>
        <v>5699.1</v>
      </c>
      <c r="M1451" s="19">
        <f t="shared" si="258"/>
        <v>5699.1</v>
      </c>
      <c r="N1451" s="19">
        <v>12</v>
      </c>
    </row>
    <row r="1452" s="13" customFormat="1" customHeight="1" spans="1:14">
      <c r="A1452" s="19">
        <f t="shared" si="264"/>
        <v>1450</v>
      </c>
      <c r="B1452" s="19" t="s">
        <v>5387</v>
      </c>
      <c r="C1452" s="19" t="s">
        <v>5388</v>
      </c>
      <c r="D1452" s="20" t="s">
        <v>1245</v>
      </c>
      <c r="E1452" s="19" t="s">
        <v>5389</v>
      </c>
      <c r="F1452" s="19">
        <v>8332</v>
      </c>
      <c r="G1452" s="19">
        <v>8332</v>
      </c>
      <c r="H1452" s="19">
        <f t="shared" si="259"/>
        <v>3999.36</v>
      </c>
      <c r="I1452" s="19">
        <f t="shared" si="260"/>
        <v>1699.74</v>
      </c>
      <c r="J1452" s="19">
        <v>0</v>
      </c>
      <c r="K1452" s="19" t="s">
        <v>1744</v>
      </c>
      <c r="L1452" s="19">
        <f t="shared" si="257"/>
        <v>5699.1</v>
      </c>
      <c r="M1452" s="19">
        <f t="shared" si="258"/>
        <v>5699.1</v>
      </c>
      <c r="N1452" s="19">
        <v>12</v>
      </c>
    </row>
    <row r="1453" s="13" customFormat="1" customHeight="1" spans="1:14">
      <c r="A1453" s="19">
        <f t="shared" si="264"/>
        <v>1451</v>
      </c>
      <c r="B1453" s="19" t="s">
        <v>5390</v>
      </c>
      <c r="C1453" s="19" t="s">
        <v>5391</v>
      </c>
      <c r="D1453" s="20" t="s">
        <v>1245</v>
      </c>
      <c r="E1453" s="19" t="s">
        <v>3786</v>
      </c>
      <c r="F1453" s="19">
        <v>8332</v>
      </c>
      <c r="G1453" s="19">
        <v>8332</v>
      </c>
      <c r="H1453" s="19">
        <f t="shared" si="259"/>
        <v>3999.36</v>
      </c>
      <c r="I1453" s="19">
        <f t="shared" si="260"/>
        <v>1699.74</v>
      </c>
      <c r="J1453" s="19">
        <v>0</v>
      </c>
      <c r="K1453" s="19" t="s">
        <v>1744</v>
      </c>
      <c r="L1453" s="19">
        <f t="shared" si="257"/>
        <v>5699.1</v>
      </c>
      <c r="M1453" s="19">
        <f t="shared" si="258"/>
        <v>5699.1</v>
      </c>
      <c r="N1453" s="19">
        <v>12</v>
      </c>
    </row>
    <row r="1454" s="13" customFormat="1" customHeight="1" spans="1:14">
      <c r="A1454" s="19">
        <f t="shared" si="264"/>
        <v>1452</v>
      </c>
      <c r="B1454" s="19" t="s">
        <v>5392</v>
      </c>
      <c r="C1454" s="19" t="s">
        <v>5393</v>
      </c>
      <c r="D1454" s="20" t="s">
        <v>1245</v>
      </c>
      <c r="E1454" s="19" t="s">
        <v>5394</v>
      </c>
      <c r="F1454" s="19">
        <v>8332</v>
      </c>
      <c r="G1454" s="19">
        <v>8332</v>
      </c>
      <c r="H1454" s="19">
        <f t="shared" si="259"/>
        <v>3999.36</v>
      </c>
      <c r="I1454" s="19">
        <f t="shared" si="260"/>
        <v>1699.74</v>
      </c>
      <c r="J1454" s="19">
        <v>0</v>
      </c>
      <c r="K1454" s="19" t="s">
        <v>1744</v>
      </c>
      <c r="L1454" s="19">
        <f t="shared" si="257"/>
        <v>5699.1</v>
      </c>
      <c r="M1454" s="19">
        <f t="shared" si="258"/>
        <v>5699.1</v>
      </c>
      <c r="N1454" s="19">
        <v>12</v>
      </c>
    </row>
    <row r="1455" s="13" customFormat="1" customHeight="1" spans="1:14">
      <c r="A1455" s="19">
        <f t="shared" si="264"/>
        <v>1453</v>
      </c>
      <c r="B1455" s="19" t="s">
        <v>5395</v>
      </c>
      <c r="C1455" s="19" t="s">
        <v>5396</v>
      </c>
      <c r="D1455" s="20" t="s">
        <v>1245</v>
      </c>
      <c r="E1455" s="19" t="s">
        <v>5397</v>
      </c>
      <c r="F1455" s="19">
        <v>8332</v>
      </c>
      <c r="G1455" s="19">
        <v>8332</v>
      </c>
      <c r="H1455" s="19">
        <f t="shared" si="259"/>
        <v>3999.36</v>
      </c>
      <c r="I1455" s="19">
        <f t="shared" si="260"/>
        <v>1699.74</v>
      </c>
      <c r="J1455" s="19">
        <v>0</v>
      </c>
      <c r="K1455" s="19" t="s">
        <v>1744</v>
      </c>
      <c r="L1455" s="19">
        <f t="shared" si="257"/>
        <v>5699.1</v>
      </c>
      <c r="M1455" s="19">
        <f t="shared" si="258"/>
        <v>5699.1</v>
      </c>
      <c r="N1455" s="19">
        <v>12</v>
      </c>
    </row>
    <row r="1456" s="13" customFormat="1" customHeight="1" spans="1:14">
      <c r="A1456" s="19">
        <f t="shared" ref="A1456:A1465" si="265">ROW()-2</f>
        <v>1454</v>
      </c>
      <c r="B1456" s="19" t="s">
        <v>5398</v>
      </c>
      <c r="C1456" s="19" t="s">
        <v>5399</v>
      </c>
      <c r="D1456" s="20" t="s">
        <v>1245</v>
      </c>
      <c r="E1456" s="19" t="s">
        <v>5400</v>
      </c>
      <c r="F1456" s="19">
        <v>8332</v>
      </c>
      <c r="G1456" s="19">
        <v>8332</v>
      </c>
      <c r="H1456" s="19">
        <f t="shared" si="259"/>
        <v>3999.36</v>
      </c>
      <c r="I1456" s="19">
        <f t="shared" si="260"/>
        <v>1699.74</v>
      </c>
      <c r="J1456" s="19">
        <v>0</v>
      </c>
      <c r="K1456" s="19" t="s">
        <v>1744</v>
      </c>
      <c r="L1456" s="19">
        <f t="shared" si="257"/>
        <v>5699.1</v>
      </c>
      <c r="M1456" s="19">
        <f t="shared" si="258"/>
        <v>5699.1</v>
      </c>
      <c r="N1456" s="19">
        <v>15</v>
      </c>
    </row>
    <row r="1457" s="13" customFormat="1" customHeight="1" spans="1:14">
      <c r="A1457" s="19">
        <f t="shared" si="265"/>
        <v>1455</v>
      </c>
      <c r="B1457" s="19" t="s">
        <v>5401</v>
      </c>
      <c r="C1457" s="19" t="s">
        <v>4728</v>
      </c>
      <c r="D1457" s="20" t="s">
        <v>1245</v>
      </c>
      <c r="E1457" s="19" t="s">
        <v>2903</v>
      </c>
      <c r="F1457" s="19">
        <v>8332</v>
      </c>
      <c r="G1457" s="19">
        <v>8332</v>
      </c>
      <c r="H1457" s="19">
        <f t="shared" si="259"/>
        <v>3999.36</v>
      </c>
      <c r="I1457" s="19">
        <f t="shared" si="260"/>
        <v>1699.74</v>
      </c>
      <c r="J1457" s="19">
        <v>0</v>
      </c>
      <c r="K1457" s="19" t="s">
        <v>1744</v>
      </c>
      <c r="L1457" s="19">
        <f t="shared" si="257"/>
        <v>5699.1</v>
      </c>
      <c r="M1457" s="19">
        <f t="shared" si="258"/>
        <v>5699.1</v>
      </c>
      <c r="N1457" s="19">
        <v>15</v>
      </c>
    </row>
    <row r="1458" s="13" customFormat="1" customHeight="1" spans="1:14">
      <c r="A1458" s="19">
        <f t="shared" si="265"/>
        <v>1456</v>
      </c>
      <c r="B1458" s="19" t="s">
        <v>5402</v>
      </c>
      <c r="C1458" s="19" t="s">
        <v>5403</v>
      </c>
      <c r="D1458" s="20" t="s">
        <v>1245</v>
      </c>
      <c r="E1458" s="19" t="s">
        <v>5404</v>
      </c>
      <c r="F1458" s="19">
        <v>8332</v>
      </c>
      <c r="G1458" s="19">
        <v>8332</v>
      </c>
      <c r="H1458" s="19">
        <f t="shared" si="259"/>
        <v>3999.36</v>
      </c>
      <c r="I1458" s="19">
        <f t="shared" si="260"/>
        <v>1699.74</v>
      </c>
      <c r="J1458" s="19">
        <v>0</v>
      </c>
      <c r="K1458" s="19" t="s">
        <v>1744</v>
      </c>
      <c r="L1458" s="19">
        <f t="shared" si="257"/>
        <v>5699.1</v>
      </c>
      <c r="M1458" s="19">
        <f t="shared" si="258"/>
        <v>5699.1</v>
      </c>
      <c r="N1458" s="19">
        <v>15</v>
      </c>
    </row>
    <row r="1459" s="13" customFormat="1" customHeight="1" spans="1:14">
      <c r="A1459" s="19">
        <f t="shared" si="265"/>
        <v>1457</v>
      </c>
      <c r="B1459" s="19" t="s">
        <v>5405</v>
      </c>
      <c r="C1459" s="19" t="s">
        <v>5406</v>
      </c>
      <c r="D1459" s="20" t="s">
        <v>1245</v>
      </c>
      <c r="E1459" s="19" t="s">
        <v>5407</v>
      </c>
      <c r="F1459" s="19">
        <v>8332</v>
      </c>
      <c r="G1459" s="19">
        <v>8332</v>
      </c>
      <c r="H1459" s="19">
        <f t="shared" si="259"/>
        <v>3999.36</v>
      </c>
      <c r="I1459" s="19">
        <f t="shared" si="260"/>
        <v>1699.74</v>
      </c>
      <c r="J1459" s="19">
        <v>0</v>
      </c>
      <c r="K1459" s="19" t="s">
        <v>1744</v>
      </c>
      <c r="L1459" s="19">
        <f t="shared" si="257"/>
        <v>5699.1</v>
      </c>
      <c r="M1459" s="19">
        <f t="shared" si="258"/>
        <v>5699.1</v>
      </c>
      <c r="N1459" s="19">
        <v>27</v>
      </c>
    </row>
    <row r="1460" s="13" customFormat="1" customHeight="1" spans="1:14">
      <c r="A1460" s="19">
        <f t="shared" si="265"/>
        <v>1458</v>
      </c>
      <c r="B1460" s="19" t="s">
        <v>5408</v>
      </c>
      <c r="C1460" s="19" t="s">
        <v>5409</v>
      </c>
      <c r="D1460" s="20" t="s">
        <v>1245</v>
      </c>
      <c r="E1460" s="19" t="s">
        <v>5410</v>
      </c>
      <c r="F1460" s="19">
        <v>8332</v>
      </c>
      <c r="G1460" s="19">
        <v>8332</v>
      </c>
      <c r="H1460" s="19">
        <f t="shared" si="259"/>
        <v>3999.36</v>
      </c>
      <c r="I1460" s="19">
        <f t="shared" si="260"/>
        <v>1699.74</v>
      </c>
      <c r="J1460" s="19">
        <v>0</v>
      </c>
      <c r="K1460" s="19" t="s">
        <v>1744</v>
      </c>
      <c r="L1460" s="19">
        <f t="shared" si="257"/>
        <v>5699.1</v>
      </c>
      <c r="M1460" s="19">
        <f t="shared" si="258"/>
        <v>5699.1</v>
      </c>
      <c r="N1460" s="19">
        <v>27</v>
      </c>
    </row>
    <row r="1461" s="13" customFormat="1" customHeight="1" spans="1:14">
      <c r="A1461" s="19">
        <f t="shared" si="265"/>
        <v>1459</v>
      </c>
      <c r="B1461" s="19" t="s">
        <v>5411</v>
      </c>
      <c r="C1461" s="19" t="s">
        <v>5412</v>
      </c>
      <c r="D1461" s="20" t="s">
        <v>1245</v>
      </c>
      <c r="E1461" s="19" t="s">
        <v>5413</v>
      </c>
      <c r="F1461" s="19">
        <v>8332</v>
      </c>
      <c r="G1461" s="19">
        <v>8332</v>
      </c>
      <c r="H1461" s="19">
        <f t="shared" si="259"/>
        <v>3999.36</v>
      </c>
      <c r="I1461" s="19">
        <f t="shared" si="260"/>
        <v>1699.74</v>
      </c>
      <c r="J1461" s="19">
        <v>0</v>
      </c>
      <c r="K1461" s="19" t="s">
        <v>1744</v>
      </c>
      <c r="L1461" s="19">
        <f t="shared" si="257"/>
        <v>5699.1</v>
      </c>
      <c r="M1461" s="19">
        <f t="shared" si="258"/>
        <v>5699.1</v>
      </c>
      <c r="N1461" s="19">
        <v>27</v>
      </c>
    </row>
    <row r="1462" s="13" customFormat="1" customHeight="1" spans="1:14">
      <c r="A1462" s="19">
        <f t="shared" si="265"/>
        <v>1460</v>
      </c>
      <c r="B1462" s="19" t="s">
        <v>1673</v>
      </c>
      <c r="C1462" s="19" t="s">
        <v>5414</v>
      </c>
      <c r="D1462" s="20" t="s">
        <v>1245</v>
      </c>
      <c r="E1462" s="19" t="s">
        <v>5415</v>
      </c>
      <c r="F1462" s="19">
        <v>8332</v>
      </c>
      <c r="G1462" s="19">
        <v>8332</v>
      </c>
      <c r="H1462" s="19">
        <f t="shared" si="259"/>
        <v>3999.36</v>
      </c>
      <c r="I1462" s="19">
        <f t="shared" si="260"/>
        <v>1699.74</v>
      </c>
      <c r="J1462" s="19">
        <v>0</v>
      </c>
      <c r="K1462" s="19" t="s">
        <v>1744</v>
      </c>
      <c r="L1462" s="19">
        <f t="shared" si="257"/>
        <v>5699.1</v>
      </c>
      <c r="M1462" s="19">
        <f t="shared" si="258"/>
        <v>5699.1</v>
      </c>
      <c r="N1462" s="19">
        <v>27</v>
      </c>
    </row>
    <row r="1463" s="13" customFormat="1" customHeight="1" spans="1:14">
      <c r="A1463" s="19">
        <f t="shared" si="265"/>
        <v>1461</v>
      </c>
      <c r="B1463" s="19" t="s">
        <v>5416</v>
      </c>
      <c r="C1463" s="19" t="s">
        <v>5417</v>
      </c>
      <c r="D1463" s="20" t="s">
        <v>1245</v>
      </c>
      <c r="E1463" s="19" t="s">
        <v>5418</v>
      </c>
      <c r="F1463" s="19">
        <v>8332</v>
      </c>
      <c r="G1463" s="19">
        <v>8332</v>
      </c>
      <c r="H1463" s="19">
        <f t="shared" si="259"/>
        <v>3999.36</v>
      </c>
      <c r="I1463" s="19">
        <f t="shared" si="260"/>
        <v>1699.74</v>
      </c>
      <c r="J1463" s="19">
        <v>0</v>
      </c>
      <c r="K1463" s="19" t="s">
        <v>1744</v>
      </c>
      <c r="L1463" s="19">
        <f t="shared" si="257"/>
        <v>5699.1</v>
      </c>
      <c r="M1463" s="19">
        <f t="shared" si="258"/>
        <v>5699.1</v>
      </c>
      <c r="N1463" s="19">
        <v>26</v>
      </c>
    </row>
    <row r="1464" s="13" customFormat="1" customHeight="1" spans="1:14">
      <c r="A1464" s="19">
        <f t="shared" si="265"/>
        <v>1462</v>
      </c>
      <c r="B1464" s="19" t="s">
        <v>5419</v>
      </c>
      <c r="C1464" s="19" t="s">
        <v>5420</v>
      </c>
      <c r="D1464" s="20" t="s">
        <v>1245</v>
      </c>
      <c r="E1464" s="19" t="s">
        <v>2341</v>
      </c>
      <c r="F1464" s="19">
        <v>8332</v>
      </c>
      <c r="G1464" s="19">
        <v>8332</v>
      </c>
      <c r="H1464" s="19">
        <f t="shared" si="259"/>
        <v>3999.36</v>
      </c>
      <c r="I1464" s="19">
        <f t="shared" si="260"/>
        <v>1699.74</v>
      </c>
      <c r="J1464" s="19">
        <v>0</v>
      </c>
      <c r="K1464" s="19" t="s">
        <v>1744</v>
      </c>
      <c r="L1464" s="19">
        <f t="shared" si="257"/>
        <v>5699.1</v>
      </c>
      <c r="M1464" s="19">
        <f t="shared" si="258"/>
        <v>5699.1</v>
      </c>
      <c r="N1464" s="19">
        <v>26</v>
      </c>
    </row>
    <row r="1465" s="13" customFormat="1" customHeight="1" spans="1:14">
      <c r="A1465" s="19">
        <f t="shared" si="265"/>
        <v>1463</v>
      </c>
      <c r="B1465" s="19" t="s">
        <v>5421</v>
      </c>
      <c r="C1465" s="19" t="s">
        <v>5422</v>
      </c>
      <c r="D1465" s="20" t="s">
        <v>1245</v>
      </c>
      <c r="E1465" s="19" t="s">
        <v>5423</v>
      </c>
      <c r="F1465" s="19">
        <v>8332</v>
      </c>
      <c r="G1465" s="19">
        <v>8332</v>
      </c>
      <c r="H1465" s="19">
        <f t="shared" si="259"/>
        <v>3999.36</v>
      </c>
      <c r="I1465" s="19">
        <f t="shared" si="260"/>
        <v>1699.74</v>
      </c>
      <c r="J1465" s="19">
        <v>0</v>
      </c>
      <c r="K1465" s="19" t="s">
        <v>1744</v>
      </c>
      <c r="L1465" s="19">
        <f t="shared" si="257"/>
        <v>5699.1</v>
      </c>
      <c r="M1465" s="19">
        <f t="shared" si="258"/>
        <v>5699.1</v>
      </c>
      <c r="N1465" s="19">
        <v>23</v>
      </c>
    </row>
    <row r="1466" s="13" customFormat="1" customHeight="1" spans="1:14">
      <c r="A1466" s="19">
        <f t="shared" ref="A1466:A1475" si="266">ROW()-2</f>
        <v>1464</v>
      </c>
      <c r="B1466" s="19" t="s">
        <v>5424</v>
      </c>
      <c r="C1466" s="19" t="s">
        <v>5425</v>
      </c>
      <c r="D1466" s="20" t="s">
        <v>1245</v>
      </c>
      <c r="E1466" s="19" t="s">
        <v>5426</v>
      </c>
      <c r="F1466" s="19">
        <v>8332</v>
      </c>
      <c r="G1466" s="19">
        <v>8332</v>
      </c>
      <c r="H1466" s="19">
        <f t="shared" si="259"/>
        <v>3999.36</v>
      </c>
      <c r="I1466" s="19">
        <f t="shared" si="260"/>
        <v>1699.74</v>
      </c>
      <c r="J1466" s="19">
        <v>0</v>
      </c>
      <c r="K1466" s="19" t="s">
        <v>1744</v>
      </c>
      <c r="L1466" s="19">
        <f t="shared" si="257"/>
        <v>5699.1</v>
      </c>
      <c r="M1466" s="19">
        <f t="shared" si="258"/>
        <v>5699.1</v>
      </c>
      <c r="N1466" s="19">
        <v>27</v>
      </c>
    </row>
    <row r="1467" s="13" customFormat="1" customHeight="1" spans="1:14">
      <c r="A1467" s="19">
        <f t="shared" si="266"/>
        <v>1465</v>
      </c>
      <c r="B1467" s="19" t="s">
        <v>5427</v>
      </c>
      <c r="C1467" s="19" t="s">
        <v>5269</v>
      </c>
      <c r="D1467" s="20" t="s">
        <v>1245</v>
      </c>
      <c r="E1467" s="19" t="s">
        <v>5428</v>
      </c>
      <c r="F1467" s="19">
        <v>8332</v>
      </c>
      <c r="G1467" s="19">
        <v>8332</v>
      </c>
      <c r="H1467" s="19">
        <f t="shared" si="259"/>
        <v>3999.36</v>
      </c>
      <c r="I1467" s="19">
        <f t="shared" si="260"/>
        <v>1699.74</v>
      </c>
      <c r="J1467" s="19">
        <v>0</v>
      </c>
      <c r="K1467" s="19" t="s">
        <v>1744</v>
      </c>
      <c r="L1467" s="19">
        <f t="shared" si="257"/>
        <v>5699.1</v>
      </c>
      <c r="M1467" s="19">
        <f t="shared" si="258"/>
        <v>5699.1</v>
      </c>
      <c r="N1467" s="19">
        <v>27</v>
      </c>
    </row>
    <row r="1468" s="13" customFormat="1" customHeight="1" spans="1:14">
      <c r="A1468" s="19">
        <f t="shared" si="266"/>
        <v>1466</v>
      </c>
      <c r="B1468" s="19" t="s">
        <v>5429</v>
      </c>
      <c r="C1468" s="19" t="s">
        <v>5430</v>
      </c>
      <c r="D1468" s="20" t="s">
        <v>1245</v>
      </c>
      <c r="E1468" s="19" t="s">
        <v>3447</v>
      </c>
      <c r="F1468" s="19">
        <v>8332</v>
      </c>
      <c r="G1468" s="19">
        <v>8332</v>
      </c>
      <c r="H1468" s="19">
        <f t="shared" si="259"/>
        <v>3999.36</v>
      </c>
      <c r="I1468" s="19">
        <f t="shared" si="260"/>
        <v>1699.74</v>
      </c>
      <c r="J1468" s="19">
        <v>0</v>
      </c>
      <c r="K1468" s="19" t="s">
        <v>1744</v>
      </c>
      <c r="L1468" s="19">
        <f t="shared" si="257"/>
        <v>5699.1</v>
      </c>
      <c r="M1468" s="19">
        <f t="shared" si="258"/>
        <v>5699.1</v>
      </c>
      <c r="N1468" s="19">
        <v>17</v>
      </c>
    </row>
    <row r="1469" s="13" customFormat="1" customHeight="1" spans="1:14">
      <c r="A1469" s="19">
        <f t="shared" si="266"/>
        <v>1467</v>
      </c>
      <c r="B1469" s="19" t="s">
        <v>5431</v>
      </c>
      <c r="C1469" s="19" t="s">
        <v>5432</v>
      </c>
      <c r="D1469" s="20" t="s">
        <v>1245</v>
      </c>
      <c r="E1469" s="19" t="s">
        <v>5433</v>
      </c>
      <c r="F1469" s="19">
        <v>8332</v>
      </c>
      <c r="G1469" s="19">
        <v>8332</v>
      </c>
      <c r="H1469" s="19">
        <f t="shared" si="259"/>
        <v>3999.36</v>
      </c>
      <c r="I1469" s="19">
        <f t="shared" si="260"/>
        <v>1699.74</v>
      </c>
      <c r="J1469" s="19">
        <v>0</v>
      </c>
      <c r="K1469" s="19" t="s">
        <v>1744</v>
      </c>
      <c r="L1469" s="19">
        <f t="shared" si="257"/>
        <v>5699.1</v>
      </c>
      <c r="M1469" s="19">
        <f t="shared" si="258"/>
        <v>5699.1</v>
      </c>
      <c r="N1469" s="19">
        <v>32</v>
      </c>
    </row>
    <row r="1470" s="13" customFormat="1" customHeight="1" spans="1:14">
      <c r="A1470" s="19">
        <f t="shared" si="266"/>
        <v>1468</v>
      </c>
      <c r="B1470" s="19" t="s">
        <v>5434</v>
      </c>
      <c r="C1470" s="19" t="s">
        <v>5435</v>
      </c>
      <c r="D1470" s="20" t="s">
        <v>1245</v>
      </c>
      <c r="E1470" s="19" t="s">
        <v>2623</v>
      </c>
      <c r="F1470" s="19">
        <v>8332</v>
      </c>
      <c r="G1470" s="19">
        <v>8332</v>
      </c>
      <c r="H1470" s="19">
        <f t="shared" si="259"/>
        <v>3999.36</v>
      </c>
      <c r="I1470" s="19">
        <f t="shared" si="260"/>
        <v>1699.74</v>
      </c>
      <c r="J1470" s="19">
        <v>0</v>
      </c>
      <c r="K1470" s="19" t="s">
        <v>1744</v>
      </c>
      <c r="L1470" s="19">
        <f t="shared" si="257"/>
        <v>5699.1</v>
      </c>
      <c r="M1470" s="19">
        <f t="shared" si="258"/>
        <v>5699.1</v>
      </c>
      <c r="N1470" s="19">
        <v>27</v>
      </c>
    </row>
    <row r="1471" s="13" customFormat="1" customHeight="1" spans="1:14">
      <c r="A1471" s="19">
        <f t="shared" si="266"/>
        <v>1469</v>
      </c>
      <c r="B1471" s="19" t="s">
        <v>5436</v>
      </c>
      <c r="C1471" s="19" t="s">
        <v>5437</v>
      </c>
      <c r="D1471" s="20" t="s">
        <v>1245</v>
      </c>
      <c r="E1471" s="19" t="s">
        <v>5438</v>
      </c>
      <c r="F1471" s="19">
        <v>8332</v>
      </c>
      <c r="G1471" s="19">
        <v>8332</v>
      </c>
      <c r="H1471" s="19">
        <f t="shared" si="259"/>
        <v>3999.36</v>
      </c>
      <c r="I1471" s="19">
        <f t="shared" si="260"/>
        <v>1699.74</v>
      </c>
      <c r="J1471" s="19">
        <v>0</v>
      </c>
      <c r="K1471" s="19" t="s">
        <v>1744</v>
      </c>
      <c r="L1471" s="19">
        <f>H1471+I1471</f>
        <v>5699.1</v>
      </c>
      <c r="M1471" s="19">
        <f>L1471</f>
        <v>5699.1</v>
      </c>
      <c r="N1471" s="19">
        <v>17</v>
      </c>
    </row>
    <row r="1472" s="13" customFormat="1" customHeight="1" spans="1:14">
      <c r="A1472" s="19">
        <f t="shared" si="266"/>
        <v>1470</v>
      </c>
      <c r="B1472" s="19" t="s">
        <v>5439</v>
      </c>
      <c r="C1472" s="19" t="s">
        <v>5440</v>
      </c>
      <c r="D1472" s="20" t="s">
        <v>1249</v>
      </c>
      <c r="E1472" s="19" t="s">
        <v>2035</v>
      </c>
      <c r="F1472" s="19">
        <v>4999</v>
      </c>
      <c r="G1472" s="19">
        <v>4999</v>
      </c>
      <c r="H1472" s="19">
        <v>2399.52</v>
      </c>
      <c r="I1472" s="19">
        <v>1019.79</v>
      </c>
      <c r="J1472" s="19">
        <v>0</v>
      </c>
      <c r="K1472" s="19" t="s">
        <v>1744</v>
      </c>
      <c r="L1472" s="19">
        <v>3419.31</v>
      </c>
      <c r="M1472" s="19">
        <v>3419.31</v>
      </c>
      <c r="N1472" s="19">
        <v>7</v>
      </c>
    </row>
    <row r="1473" s="13" customFormat="1" customHeight="1" spans="1:14">
      <c r="A1473" s="19">
        <f t="shared" si="266"/>
        <v>1471</v>
      </c>
      <c r="B1473" s="19" t="s">
        <v>5441</v>
      </c>
      <c r="C1473" s="19" t="s">
        <v>5442</v>
      </c>
      <c r="D1473" s="20" t="s">
        <v>1253</v>
      </c>
      <c r="E1473" s="19" t="s">
        <v>3173</v>
      </c>
      <c r="F1473" s="19">
        <v>4999</v>
      </c>
      <c r="G1473" s="19">
        <v>4999</v>
      </c>
      <c r="H1473" s="19">
        <f t="shared" ref="H1473:H1494" si="267">F1473*0.16*(MID(K1473,12,2)-MID(K1473,5,2)+1)</f>
        <v>2399.52</v>
      </c>
      <c r="I1473" s="19">
        <v>1019.79</v>
      </c>
      <c r="J1473" s="19">
        <v>0</v>
      </c>
      <c r="K1473" s="19" t="s">
        <v>1744</v>
      </c>
      <c r="L1473" s="19">
        <f t="shared" ref="L1473:L1494" si="268">H1473+I1473</f>
        <v>3419.31</v>
      </c>
      <c r="M1473" s="19">
        <f t="shared" ref="M1473:M1494" si="269">L1473</f>
        <v>3419.31</v>
      </c>
      <c r="N1473" s="19">
        <v>30</v>
      </c>
    </row>
    <row r="1474" s="13" customFormat="1" customHeight="1" spans="1:14">
      <c r="A1474" s="19">
        <f t="shared" si="266"/>
        <v>1472</v>
      </c>
      <c r="B1474" s="19" t="s">
        <v>5443</v>
      </c>
      <c r="C1474" s="19" t="s">
        <v>5444</v>
      </c>
      <c r="D1474" s="20" t="s">
        <v>1253</v>
      </c>
      <c r="E1474" s="19" t="s">
        <v>2712</v>
      </c>
      <c r="F1474" s="19">
        <v>4999</v>
      </c>
      <c r="G1474" s="19">
        <v>4999</v>
      </c>
      <c r="H1474" s="19">
        <f t="shared" si="267"/>
        <v>2399.52</v>
      </c>
      <c r="I1474" s="19">
        <v>1019.79</v>
      </c>
      <c r="J1474" s="19">
        <v>0</v>
      </c>
      <c r="K1474" s="19" t="s">
        <v>1744</v>
      </c>
      <c r="L1474" s="19">
        <f t="shared" si="268"/>
        <v>3419.31</v>
      </c>
      <c r="M1474" s="19">
        <f t="shared" si="269"/>
        <v>3419.31</v>
      </c>
      <c r="N1474" s="19">
        <v>30</v>
      </c>
    </row>
    <row r="1475" s="13" customFormat="1" customHeight="1" spans="1:14">
      <c r="A1475" s="19">
        <f t="shared" si="266"/>
        <v>1473</v>
      </c>
      <c r="B1475" s="19" t="s">
        <v>5445</v>
      </c>
      <c r="C1475" s="19" t="s">
        <v>5446</v>
      </c>
      <c r="D1475" s="20" t="s">
        <v>1253</v>
      </c>
      <c r="E1475" s="19" t="s">
        <v>5447</v>
      </c>
      <c r="F1475" s="19">
        <v>4999</v>
      </c>
      <c r="G1475" s="19">
        <v>4999</v>
      </c>
      <c r="H1475" s="19">
        <f t="shared" si="267"/>
        <v>2399.52</v>
      </c>
      <c r="I1475" s="19">
        <v>1019.79</v>
      </c>
      <c r="J1475" s="19">
        <v>0</v>
      </c>
      <c r="K1475" s="19" t="s">
        <v>1744</v>
      </c>
      <c r="L1475" s="19">
        <f t="shared" si="268"/>
        <v>3419.31</v>
      </c>
      <c r="M1475" s="19">
        <f t="shared" si="269"/>
        <v>3419.31</v>
      </c>
      <c r="N1475" s="19">
        <v>30</v>
      </c>
    </row>
    <row r="1476" s="13" customFormat="1" customHeight="1" spans="1:14">
      <c r="A1476" s="19">
        <f t="shared" ref="A1476:A1485" si="270">ROW()-2</f>
        <v>1474</v>
      </c>
      <c r="B1476" s="19" t="s">
        <v>5448</v>
      </c>
      <c r="C1476" s="19" t="s">
        <v>1794</v>
      </c>
      <c r="D1476" s="20" t="s">
        <v>1253</v>
      </c>
      <c r="E1476" s="19" t="s">
        <v>2029</v>
      </c>
      <c r="F1476" s="19">
        <v>4999</v>
      </c>
      <c r="G1476" s="19">
        <v>4999</v>
      </c>
      <c r="H1476" s="19">
        <f t="shared" si="267"/>
        <v>2399.52</v>
      </c>
      <c r="I1476" s="19">
        <v>1019.79</v>
      </c>
      <c r="J1476" s="19">
        <v>0</v>
      </c>
      <c r="K1476" s="19" t="s">
        <v>1744</v>
      </c>
      <c r="L1476" s="19">
        <f t="shared" si="268"/>
        <v>3419.31</v>
      </c>
      <c r="M1476" s="19">
        <f t="shared" si="269"/>
        <v>3419.31</v>
      </c>
      <c r="N1476" s="19">
        <v>28</v>
      </c>
    </row>
    <row r="1477" s="13" customFormat="1" customHeight="1" spans="1:14">
      <c r="A1477" s="19">
        <f t="shared" si="270"/>
        <v>1475</v>
      </c>
      <c r="B1477" s="19" t="s">
        <v>5449</v>
      </c>
      <c r="C1477" s="19" t="s">
        <v>5450</v>
      </c>
      <c r="D1477" s="20" t="s">
        <v>1253</v>
      </c>
      <c r="E1477" s="19" t="s">
        <v>2720</v>
      </c>
      <c r="F1477" s="19">
        <v>4999</v>
      </c>
      <c r="G1477" s="19">
        <v>4999</v>
      </c>
      <c r="H1477" s="19">
        <f t="shared" si="267"/>
        <v>2399.52</v>
      </c>
      <c r="I1477" s="19">
        <v>1019.79</v>
      </c>
      <c r="J1477" s="19">
        <v>0</v>
      </c>
      <c r="K1477" s="19" t="s">
        <v>1744</v>
      </c>
      <c r="L1477" s="19">
        <f t="shared" si="268"/>
        <v>3419.31</v>
      </c>
      <c r="M1477" s="19">
        <f t="shared" si="269"/>
        <v>3419.31</v>
      </c>
      <c r="N1477" s="19">
        <v>28</v>
      </c>
    </row>
    <row r="1478" s="13" customFormat="1" customHeight="1" spans="1:14">
      <c r="A1478" s="19">
        <f t="shared" si="270"/>
        <v>1476</v>
      </c>
      <c r="B1478" s="19" t="s">
        <v>5451</v>
      </c>
      <c r="C1478" s="19" t="s">
        <v>2059</v>
      </c>
      <c r="D1478" s="20" t="s">
        <v>1253</v>
      </c>
      <c r="E1478" s="19" t="s">
        <v>5452</v>
      </c>
      <c r="F1478" s="19">
        <v>4999</v>
      </c>
      <c r="G1478" s="19">
        <v>4999</v>
      </c>
      <c r="H1478" s="19">
        <f t="shared" si="267"/>
        <v>2399.52</v>
      </c>
      <c r="I1478" s="19">
        <v>1019.79</v>
      </c>
      <c r="J1478" s="19">
        <v>0</v>
      </c>
      <c r="K1478" s="19" t="s">
        <v>1744</v>
      </c>
      <c r="L1478" s="19">
        <f t="shared" si="268"/>
        <v>3419.31</v>
      </c>
      <c r="M1478" s="19">
        <f t="shared" si="269"/>
        <v>3419.31</v>
      </c>
      <c r="N1478" s="19">
        <v>28</v>
      </c>
    </row>
    <row r="1479" s="13" customFormat="1" customHeight="1" spans="1:14">
      <c r="A1479" s="19">
        <f t="shared" si="270"/>
        <v>1477</v>
      </c>
      <c r="B1479" s="19" t="s">
        <v>5453</v>
      </c>
      <c r="C1479" s="19" t="s">
        <v>5454</v>
      </c>
      <c r="D1479" s="20" t="s">
        <v>1253</v>
      </c>
      <c r="E1479" s="19" t="s">
        <v>5455</v>
      </c>
      <c r="F1479" s="19">
        <v>4999</v>
      </c>
      <c r="G1479" s="19">
        <v>4999</v>
      </c>
      <c r="H1479" s="19">
        <f t="shared" si="267"/>
        <v>2399.52</v>
      </c>
      <c r="I1479" s="19">
        <v>1019.79</v>
      </c>
      <c r="J1479" s="19">
        <v>0</v>
      </c>
      <c r="K1479" s="19" t="s">
        <v>1744</v>
      </c>
      <c r="L1479" s="19">
        <f t="shared" si="268"/>
        <v>3419.31</v>
      </c>
      <c r="M1479" s="19">
        <f t="shared" si="269"/>
        <v>3419.31</v>
      </c>
      <c r="N1479" s="19">
        <v>27</v>
      </c>
    </row>
    <row r="1480" s="13" customFormat="1" customHeight="1" spans="1:14">
      <c r="A1480" s="19">
        <f t="shared" si="270"/>
        <v>1478</v>
      </c>
      <c r="B1480" s="19" t="s">
        <v>5456</v>
      </c>
      <c r="C1480" s="19" t="s">
        <v>3437</v>
      </c>
      <c r="D1480" s="20" t="s">
        <v>1253</v>
      </c>
      <c r="E1480" s="19" t="s">
        <v>1792</v>
      </c>
      <c r="F1480" s="19">
        <v>4999</v>
      </c>
      <c r="G1480" s="19">
        <v>4999</v>
      </c>
      <c r="H1480" s="19">
        <f t="shared" si="267"/>
        <v>2399.52</v>
      </c>
      <c r="I1480" s="19">
        <v>1019.79</v>
      </c>
      <c r="J1480" s="19">
        <v>0</v>
      </c>
      <c r="K1480" s="19" t="s">
        <v>1744</v>
      </c>
      <c r="L1480" s="19">
        <f t="shared" si="268"/>
        <v>3419.31</v>
      </c>
      <c r="M1480" s="19">
        <f t="shared" si="269"/>
        <v>3419.31</v>
      </c>
      <c r="N1480" s="19">
        <v>26</v>
      </c>
    </row>
    <row r="1481" s="13" customFormat="1" customHeight="1" spans="1:14">
      <c r="A1481" s="19">
        <f t="shared" si="270"/>
        <v>1479</v>
      </c>
      <c r="B1481" s="19" t="s">
        <v>5457</v>
      </c>
      <c r="C1481" s="19" t="s">
        <v>5458</v>
      </c>
      <c r="D1481" s="20" t="s">
        <v>1253</v>
      </c>
      <c r="E1481" s="19" t="s">
        <v>2481</v>
      </c>
      <c r="F1481" s="19">
        <v>4999</v>
      </c>
      <c r="G1481" s="19">
        <v>4999</v>
      </c>
      <c r="H1481" s="19">
        <f t="shared" si="267"/>
        <v>2399.52</v>
      </c>
      <c r="I1481" s="19">
        <v>1019.79</v>
      </c>
      <c r="J1481" s="19">
        <v>0</v>
      </c>
      <c r="K1481" s="19" t="s">
        <v>1744</v>
      </c>
      <c r="L1481" s="19">
        <f t="shared" si="268"/>
        <v>3419.31</v>
      </c>
      <c r="M1481" s="19">
        <f t="shared" si="269"/>
        <v>3419.31</v>
      </c>
      <c r="N1481" s="19">
        <v>12</v>
      </c>
    </row>
    <row r="1482" s="13" customFormat="1" customHeight="1" spans="1:14">
      <c r="A1482" s="19">
        <f t="shared" si="270"/>
        <v>1480</v>
      </c>
      <c r="B1482" s="19" t="s">
        <v>5459</v>
      </c>
      <c r="C1482" s="19" t="s">
        <v>3590</v>
      </c>
      <c r="D1482" s="20" t="s">
        <v>1253</v>
      </c>
      <c r="E1482" s="19" t="s">
        <v>4234</v>
      </c>
      <c r="F1482" s="19">
        <v>4999</v>
      </c>
      <c r="G1482" s="19">
        <v>4999</v>
      </c>
      <c r="H1482" s="19">
        <f t="shared" si="267"/>
        <v>2399.52</v>
      </c>
      <c r="I1482" s="19">
        <v>1019.79</v>
      </c>
      <c r="J1482" s="19">
        <v>0</v>
      </c>
      <c r="K1482" s="19" t="s">
        <v>1744</v>
      </c>
      <c r="L1482" s="19">
        <f t="shared" si="268"/>
        <v>3419.31</v>
      </c>
      <c r="M1482" s="19">
        <f t="shared" si="269"/>
        <v>3419.31</v>
      </c>
      <c r="N1482" s="19">
        <v>16</v>
      </c>
    </row>
    <row r="1483" s="13" customFormat="1" customHeight="1" spans="1:14">
      <c r="A1483" s="19">
        <f t="shared" si="270"/>
        <v>1481</v>
      </c>
      <c r="B1483" s="19" t="s">
        <v>5460</v>
      </c>
      <c r="C1483" s="19" t="s">
        <v>5461</v>
      </c>
      <c r="D1483" s="20" t="s">
        <v>1253</v>
      </c>
      <c r="E1483" s="19" t="s">
        <v>5462</v>
      </c>
      <c r="F1483" s="19">
        <v>4999</v>
      </c>
      <c r="G1483" s="19">
        <v>4999</v>
      </c>
      <c r="H1483" s="19">
        <f t="shared" si="267"/>
        <v>2399.52</v>
      </c>
      <c r="I1483" s="19">
        <v>1019.79</v>
      </c>
      <c r="J1483" s="19">
        <v>0</v>
      </c>
      <c r="K1483" s="19" t="s">
        <v>1744</v>
      </c>
      <c r="L1483" s="19">
        <f t="shared" si="268"/>
        <v>3419.31</v>
      </c>
      <c r="M1483" s="19">
        <f t="shared" si="269"/>
        <v>3419.31</v>
      </c>
      <c r="N1483" s="19">
        <v>8</v>
      </c>
    </row>
    <row r="1484" s="13" customFormat="1" customHeight="1" spans="1:14">
      <c r="A1484" s="19">
        <f t="shared" si="270"/>
        <v>1482</v>
      </c>
      <c r="B1484" s="19" t="s">
        <v>5463</v>
      </c>
      <c r="C1484" s="19" t="s">
        <v>5464</v>
      </c>
      <c r="D1484" s="20" t="s">
        <v>1253</v>
      </c>
      <c r="E1484" s="19" t="s">
        <v>3041</v>
      </c>
      <c r="F1484" s="19">
        <v>4999</v>
      </c>
      <c r="G1484" s="19">
        <v>4999</v>
      </c>
      <c r="H1484" s="19">
        <f t="shared" si="267"/>
        <v>2399.52</v>
      </c>
      <c r="I1484" s="19">
        <v>1019.79</v>
      </c>
      <c r="J1484" s="19">
        <v>0</v>
      </c>
      <c r="K1484" s="19" t="s">
        <v>1744</v>
      </c>
      <c r="L1484" s="19">
        <f t="shared" si="268"/>
        <v>3419.31</v>
      </c>
      <c r="M1484" s="19">
        <f t="shared" si="269"/>
        <v>3419.31</v>
      </c>
      <c r="N1484" s="19">
        <v>13</v>
      </c>
    </row>
    <row r="1485" s="13" customFormat="1" customHeight="1" spans="1:14">
      <c r="A1485" s="19">
        <f t="shared" si="270"/>
        <v>1483</v>
      </c>
      <c r="B1485" s="19" t="s">
        <v>5465</v>
      </c>
      <c r="C1485" s="19" t="s">
        <v>5466</v>
      </c>
      <c r="D1485" s="20" t="s">
        <v>1253</v>
      </c>
      <c r="E1485" s="19" t="s">
        <v>4245</v>
      </c>
      <c r="F1485" s="19">
        <v>4999</v>
      </c>
      <c r="G1485" s="19">
        <v>4999</v>
      </c>
      <c r="H1485" s="19">
        <f t="shared" si="267"/>
        <v>2399.52</v>
      </c>
      <c r="I1485" s="19">
        <v>1019.79</v>
      </c>
      <c r="J1485" s="19">
        <v>0</v>
      </c>
      <c r="K1485" s="19" t="s">
        <v>1744</v>
      </c>
      <c r="L1485" s="19">
        <f t="shared" si="268"/>
        <v>3419.31</v>
      </c>
      <c r="M1485" s="19">
        <f t="shared" si="269"/>
        <v>3419.31</v>
      </c>
      <c r="N1485" s="19">
        <v>9</v>
      </c>
    </row>
    <row r="1486" s="13" customFormat="1" customHeight="1" spans="1:14">
      <c r="A1486" s="19">
        <f t="shared" ref="A1486:A1495" si="271">ROW()-2</f>
        <v>1484</v>
      </c>
      <c r="B1486" s="19" t="s">
        <v>5467</v>
      </c>
      <c r="C1486" s="19" t="s">
        <v>5468</v>
      </c>
      <c r="D1486" s="20" t="s">
        <v>1253</v>
      </c>
      <c r="E1486" s="19" t="s">
        <v>5469</v>
      </c>
      <c r="F1486" s="19">
        <v>4999</v>
      </c>
      <c r="G1486" s="19">
        <v>4999</v>
      </c>
      <c r="H1486" s="19">
        <f t="shared" si="267"/>
        <v>2399.52</v>
      </c>
      <c r="I1486" s="19">
        <v>1019.79</v>
      </c>
      <c r="J1486" s="19">
        <v>0</v>
      </c>
      <c r="K1486" s="19" t="s">
        <v>1744</v>
      </c>
      <c r="L1486" s="19">
        <f t="shared" si="268"/>
        <v>3419.31</v>
      </c>
      <c r="M1486" s="19">
        <f t="shared" si="269"/>
        <v>3419.31</v>
      </c>
      <c r="N1486" s="19">
        <v>21</v>
      </c>
    </row>
    <row r="1487" s="13" customFormat="1" customHeight="1" spans="1:14">
      <c r="A1487" s="19">
        <f t="shared" si="271"/>
        <v>1485</v>
      </c>
      <c r="B1487" s="19" t="s">
        <v>5470</v>
      </c>
      <c r="C1487" s="19" t="s">
        <v>3610</v>
      </c>
      <c r="D1487" s="20" t="s">
        <v>1253</v>
      </c>
      <c r="E1487" s="19" t="s">
        <v>5471</v>
      </c>
      <c r="F1487" s="19">
        <v>4999</v>
      </c>
      <c r="G1487" s="19">
        <v>4999</v>
      </c>
      <c r="H1487" s="19">
        <f t="shared" si="267"/>
        <v>2399.52</v>
      </c>
      <c r="I1487" s="19">
        <v>1019.79</v>
      </c>
      <c r="J1487" s="19">
        <v>0</v>
      </c>
      <c r="K1487" s="19" t="s">
        <v>1744</v>
      </c>
      <c r="L1487" s="19">
        <f t="shared" si="268"/>
        <v>3419.31</v>
      </c>
      <c r="M1487" s="19">
        <f t="shared" si="269"/>
        <v>3419.31</v>
      </c>
      <c r="N1487" s="19">
        <v>8</v>
      </c>
    </row>
    <row r="1488" s="13" customFormat="1" customHeight="1" spans="1:14">
      <c r="A1488" s="19">
        <f t="shared" si="271"/>
        <v>1486</v>
      </c>
      <c r="B1488" s="19" t="s">
        <v>5472</v>
      </c>
      <c r="C1488" s="19" t="s">
        <v>5473</v>
      </c>
      <c r="D1488" s="20" t="s">
        <v>1253</v>
      </c>
      <c r="E1488" s="19" t="s">
        <v>2052</v>
      </c>
      <c r="F1488" s="19">
        <v>4999</v>
      </c>
      <c r="G1488" s="19">
        <v>4999</v>
      </c>
      <c r="H1488" s="19">
        <f t="shared" si="267"/>
        <v>2399.52</v>
      </c>
      <c r="I1488" s="19">
        <v>1019.79</v>
      </c>
      <c r="J1488" s="19">
        <v>0</v>
      </c>
      <c r="K1488" s="19" t="s">
        <v>1744</v>
      </c>
      <c r="L1488" s="19">
        <f t="shared" si="268"/>
        <v>3419.31</v>
      </c>
      <c r="M1488" s="19">
        <f t="shared" si="269"/>
        <v>3419.31</v>
      </c>
      <c r="N1488" s="19">
        <v>8</v>
      </c>
    </row>
    <row r="1489" s="13" customFormat="1" customHeight="1" spans="1:14">
      <c r="A1489" s="19">
        <f t="shared" si="271"/>
        <v>1487</v>
      </c>
      <c r="B1489" s="19" t="s">
        <v>5474</v>
      </c>
      <c r="C1489" s="19" t="s">
        <v>5475</v>
      </c>
      <c r="D1489" s="20" t="s">
        <v>1253</v>
      </c>
      <c r="E1489" s="19" t="s">
        <v>5476</v>
      </c>
      <c r="F1489" s="19">
        <v>4999</v>
      </c>
      <c r="G1489" s="19">
        <v>4999</v>
      </c>
      <c r="H1489" s="19">
        <f t="shared" si="267"/>
        <v>2399.52</v>
      </c>
      <c r="I1489" s="19">
        <v>1019.79</v>
      </c>
      <c r="J1489" s="19">
        <v>0</v>
      </c>
      <c r="K1489" s="19" t="s">
        <v>1744</v>
      </c>
      <c r="L1489" s="19">
        <f t="shared" si="268"/>
        <v>3419.31</v>
      </c>
      <c r="M1489" s="19">
        <f t="shared" si="269"/>
        <v>3419.31</v>
      </c>
      <c r="N1489" s="19">
        <v>4</v>
      </c>
    </row>
    <row r="1490" s="13" customFormat="1" customHeight="1" spans="1:14">
      <c r="A1490" s="19">
        <f t="shared" si="271"/>
        <v>1488</v>
      </c>
      <c r="B1490" s="19" t="s">
        <v>5477</v>
      </c>
      <c r="C1490" s="19" t="s">
        <v>4127</v>
      </c>
      <c r="D1490" s="20" t="s">
        <v>1253</v>
      </c>
      <c r="E1490" s="19" t="s">
        <v>2095</v>
      </c>
      <c r="F1490" s="19">
        <v>4999</v>
      </c>
      <c r="G1490" s="19">
        <v>4999</v>
      </c>
      <c r="H1490" s="19">
        <f t="shared" si="267"/>
        <v>2399.52</v>
      </c>
      <c r="I1490" s="19">
        <v>1019.79</v>
      </c>
      <c r="J1490" s="19">
        <v>0</v>
      </c>
      <c r="K1490" s="19" t="s">
        <v>1744</v>
      </c>
      <c r="L1490" s="19">
        <f t="shared" si="268"/>
        <v>3419.31</v>
      </c>
      <c r="M1490" s="19">
        <f t="shared" si="269"/>
        <v>3419.31</v>
      </c>
      <c r="N1490" s="19">
        <v>8</v>
      </c>
    </row>
    <row r="1491" s="13" customFormat="1" customHeight="1" spans="1:14">
      <c r="A1491" s="19">
        <f t="shared" si="271"/>
        <v>1489</v>
      </c>
      <c r="B1491" s="19" t="s">
        <v>5478</v>
      </c>
      <c r="C1491" s="19" t="s">
        <v>5479</v>
      </c>
      <c r="D1491" s="20" t="s">
        <v>1253</v>
      </c>
      <c r="E1491" s="19" t="s">
        <v>5480</v>
      </c>
      <c r="F1491" s="19">
        <v>4999</v>
      </c>
      <c r="G1491" s="19">
        <v>4999</v>
      </c>
      <c r="H1491" s="19">
        <f t="shared" si="267"/>
        <v>2399.52</v>
      </c>
      <c r="I1491" s="19">
        <v>1019.79</v>
      </c>
      <c r="J1491" s="19">
        <v>0</v>
      </c>
      <c r="K1491" s="19" t="s">
        <v>1744</v>
      </c>
      <c r="L1491" s="19">
        <f t="shared" si="268"/>
        <v>3419.31</v>
      </c>
      <c r="M1491" s="19">
        <f t="shared" si="269"/>
        <v>3419.31</v>
      </c>
      <c r="N1491" s="19">
        <v>3</v>
      </c>
    </row>
    <row r="1492" s="13" customFormat="1" customHeight="1" spans="1:14">
      <c r="A1492" s="19">
        <f t="shared" si="271"/>
        <v>1490</v>
      </c>
      <c r="B1492" s="19" t="s">
        <v>5481</v>
      </c>
      <c r="C1492" s="19" t="s">
        <v>2753</v>
      </c>
      <c r="D1492" s="20" t="s">
        <v>1253</v>
      </c>
      <c r="E1492" s="19" t="s">
        <v>2041</v>
      </c>
      <c r="F1492" s="19">
        <v>4999</v>
      </c>
      <c r="G1492" s="19">
        <v>4999</v>
      </c>
      <c r="H1492" s="19">
        <f t="shared" si="267"/>
        <v>2399.52</v>
      </c>
      <c r="I1492" s="19">
        <v>1019.79</v>
      </c>
      <c r="J1492" s="19">
        <v>0</v>
      </c>
      <c r="K1492" s="19" t="s">
        <v>1744</v>
      </c>
      <c r="L1492" s="19">
        <f t="shared" si="268"/>
        <v>3419.31</v>
      </c>
      <c r="M1492" s="19">
        <f t="shared" si="269"/>
        <v>3419.31</v>
      </c>
      <c r="N1492" s="19">
        <v>1</v>
      </c>
    </row>
    <row r="1493" s="13" customFormat="1" customHeight="1" spans="1:14">
      <c r="A1493" s="19">
        <f t="shared" si="271"/>
        <v>1491</v>
      </c>
      <c r="B1493" s="19" t="s">
        <v>5482</v>
      </c>
      <c r="C1493" s="19" t="s">
        <v>5483</v>
      </c>
      <c r="D1493" s="20" t="s">
        <v>1253</v>
      </c>
      <c r="E1493" s="19" t="s">
        <v>5484</v>
      </c>
      <c r="F1493" s="19">
        <v>4999</v>
      </c>
      <c r="G1493" s="19">
        <v>4999</v>
      </c>
      <c r="H1493" s="19">
        <f t="shared" si="267"/>
        <v>799.84</v>
      </c>
      <c r="I1493" s="19">
        <v>339.93</v>
      </c>
      <c r="J1493" s="19">
        <v>0</v>
      </c>
      <c r="K1493" s="19" t="s">
        <v>1976</v>
      </c>
      <c r="L1493" s="19">
        <f t="shared" si="268"/>
        <v>1139.77</v>
      </c>
      <c r="M1493" s="19">
        <f t="shared" si="269"/>
        <v>1139.77</v>
      </c>
      <c r="N1493" s="19">
        <v>0</v>
      </c>
    </row>
    <row r="1494" s="13" customFormat="1" customHeight="1" spans="1:14">
      <c r="A1494" s="19">
        <f t="shared" si="271"/>
        <v>1492</v>
      </c>
      <c r="B1494" s="19" t="s">
        <v>5485</v>
      </c>
      <c r="C1494" s="19" t="s">
        <v>5486</v>
      </c>
      <c r="D1494" s="20" t="s">
        <v>1253</v>
      </c>
      <c r="E1494" s="19" t="s">
        <v>5487</v>
      </c>
      <c r="F1494" s="19">
        <v>4999</v>
      </c>
      <c r="G1494" s="19">
        <v>4999</v>
      </c>
      <c r="H1494" s="19">
        <f t="shared" si="267"/>
        <v>2399.52</v>
      </c>
      <c r="I1494" s="19">
        <v>1019.79</v>
      </c>
      <c r="J1494" s="19">
        <v>0</v>
      </c>
      <c r="K1494" s="19" t="s">
        <v>1744</v>
      </c>
      <c r="L1494" s="19">
        <f t="shared" si="268"/>
        <v>3419.31</v>
      </c>
      <c r="M1494" s="19">
        <f t="shared" si="269"/>
        <v>3419.31</v>
      </c>
      <c r="N1494" s="19">
        <v>18</v>
      </c>
    </row>
    <row r="1495" s="13" customFormat="1" customHeight="1" spans="1:14">
      <c r="A1495" s="19">
        <f t="shared" si="271"/>
        <v>1493</v>
      </c>
      <c r="B1495" s="19" t="s">
        <v>5488</v>
      </c>
      <c r="C1495" s="19" t="s">
        <v>5489</v>
      </c>
      <c r="D1495" s="20" t="s">
        <v>1257</v>
      </c>
      <c r="E1495" s="19" t="s">
        <v>2112</v>
      </c>
      <c r="F1495" s="19">
        <v>4999</v>
      </c>
      <c r="G1495" s="19">
        <v>4999</v>
      </c>
      <c r="H1495" s="19">
        <v>2399.52</v>
      </c>
      <c r="I1495" s="19">
        <v>1019.79</v>
      </c>
      <c r="J1495" s="19">
        <v>0</v>
      </c>
      <c r="K1495" s="19" t="s">
        <v>1744</v>
      </c>
      <c r="L1495" s="19">
        <f t="shared" ref="L1495:L1511" si="272">H1495+I1495</f>
        <v>3419.31</v>
      </c>
      <c r="M1495" s="19">
        <f t="shared" ref="M1495:M1511" si="273">H1495+I1495</f>
        <v>3419.31</v>
      </c>
      <c r="N1495" s="19">
        <v>24</v>
      </c>
    </row>
    <row r="1496" s="13" customFormat="1" customHeight="1" spans="1:14">
      <c r="A1496" s="19">
        <f t="shared" ref="A1496:A1505" si="274">ROW()-2</f>
        <v>1494</v>
      </c>
      <c r="B1496" s="19" t="s">
        <v>5490</v>
      </c>
      <c r="C1496" s="19" t="s">
        <v>3227</v>
      </c>
      <c r="D1496" s="20" t="s">
        <v>1257</v>
      </c>
      <c r="E1496" s="19" t="s">
        <v>2936</v>
      </c>
      <c r="F1496" s="19">
        <v>4999</v>
      </c>
      <c r="G1496" s="19">
        <v>4999</v>
      </c>
      <c r="H1496" s="19">
        <v>2399.52</v>
      </c>
      <c r="I1496" s="19">
        <v>1019.79</v>
      </c>
      <c r="J1496" s="19">
        <v>0</v>
      </c>
      <c r="K1496" s="19" t="s">
        <v>1744</v>
      </c>
      <c r="L1496" s="19">
        <f t="shared" si="272"/>
        <v>3419.31</v>
      </c>
      <c r="M1496" s="19">
        <f t="shared" si="273"/>
        <v>3419.31</v>
      </c>
      <c r="N1496" s="19">
        <v>24</v>
      </c>
    </row>
    <row r="1497" s="13" customFormat="1" customHeight="1" spans="1:14">
      <c r="A1497" s="19">
        <f t="shared" si="274"/>
        <v>1495</v>
      </c>
      <c r="B1497" s="19" t="s">
        <v>5491</v>
      </c>
      <c r="C1497" s="19" t="s">
        <v>2517</v>
      </c>
      <c r="D1497" s="20" t="s">
        <v>1257</v>
      </c>
      <c r="E1497" s="19" t="s">
        <v>2920</v>
      </c>
      <c r="F1497" s="19">
        <v>4999</v>
      </c>
      <c r="G1497" s="19">
        <v>4999</v>
      </c>
      <c r="H1497" s="19">
        <v>2399.52</v>
      </c>
      <c r="I1497" s="19">
        <v>1019.79</v>
      </c>
      <c r="J1497" s="19">
        <v>0</v>
      </c>
      <c r="K1497" s="19" t="s">
        <v>1744</v>
      </c>
      <c r="L1497" s="19">
        <f t="shared" si="272"/>
        <v>3419.31</v>
      </c>
      <c r="M1497" s="19">
        <f t="shared" si="273"/>
        <v>3419.31</v>
      </c>
      <c r="N1497" s="19">
        <v>24</v>
      </c>
    </row>
    <row r="1498" s="13" customFormat="1" customHeight="1" spans="1:14">
      <c r="A1498" s="19">
        <f t="shared" si="274"/>
        <v>1496</v>
      </c>
      <c r="B1498" s="19" t="s">
        <v>5492</v>
      </c>
      <c r="C1498" s="19" t="s">
        <v>5493</v>
      </c>
      <c r="D1498" s="20" t="s">
        <v>1257</v>
      </c>
      <c r="E1498" s="19" t="s">
        <v>2029</v>
      </c>
      <c r="F1498" s="19">
        <v>4999</v>
      </c>
      <c r="G1498" s="19">
        <v>4999</v>
      </c>
      <c r="H1498" s="19">
        <v>2399.52</v>
      </c>
      <c r="I1498" s="19">
        <v>1019.79</v>
      </c>
      <c r="J1498" s="19">
        <v>0</v>
      </c>
      <c r="K1498" s="19" t="s">
        <v>1744</v>
      </c>
      <c r="L1498" s="19">
        <f t="shared" si="272"/>
        <v>3419.31</v>
      </c>
      <c r="M1498" s="19">
        <f t="shared" si="273"/>
        <v>3419.31</v>
      </c>
      <c r="N1498" s="19">
        <v>16</v>
      </c>
    </row>
    <row r="1499" s="13" customFormat="1" customHeight="1" spans="1:14">
      <c r="A1499" s="19">
        <f t="shared" si="274"/>
        <v>1497</v>
      </c>
      <c r="B1499" s="19" t="s">
        <v>5494</v>
      </c>
      <c r="C1499" s="19" t="s">
        <v>5495</v>
      </c>
      <c r="D1499" s="20" t="s">
        <v>1257</v>
      </c>
      <c r="E1499" s="19" t="s">
        <v>1918</v>
      </c>
      <c r="F1499" s="19">
        <v>4999</v>
      </c>
      <c r="G1499" s="19">
        <v>4999</v>
      </c>
      <c r="H1499" s="19">
        <v>2399.52</v>
      </c>
      <c r="I1499" s="19">
        <v>1019.79</v>
      </c>
      <c r="J1499" s="19">
        <v>0</v>
      </c>
      <c r="K1499" s="19" t="s">
        <v>1744</v>
      </c>
      <c r="L1499" s="19">
        <f t="shared" si="272"/>
        <v>3419.31</v>
      </c>
      <c r="M1499" s="19">
        <f t="shared" si="273"/>
        <v>3419.31</v>
      </c>
      <c r="N1499" s="19">
        <v>16</v>
      </c>
    </row>
    <row r="1500" s="13" customFormat="1" customHeight="1" spans="1:14">
      <c r="A1500" s="19">
        <f t="shared" si="274"/>
        <v>1498</v>
      </c>
      <c r="B1500" s="19" t="s">
        <v>5496</v>
      </c>
      <c r="C1500" s="19" t="s">
        <v>5497</v>
      </c>
      <c r="D1500" s="20" t="s">
        <v>1257</v>
      </c>
      <c r="E1500" s="19" t="s">
        <v>5498</v>
      </c>
      <c r="F1500" s="19">
        <v>4999</v>
      </c>
      <c r="G1500" s="19">
        <v>4999</v>
      </c>
      <c r="H1500" s="19">
        <v>2399.52</v>
      </c>
      <c r="I1500" s="19">
        <v>1019.79</v>
      </c>
      <c r="J1500" s="19">
        <v>0</v>
      </c>
      <c r="K1500" s="19" t="s">
        <v>1744</v>
      </c>
      <c r="L1500" s="19">
        <f t="shared" si="272"/>
        <v>3419.31</v>
      </c>
      <c r="M1500" s="19">
        <f t="shared" si="273"/>
        <v>3419.31</v>
      </c>
      <c r="N1500" s="19">
        <v>16</v>
      </c>
    </row>
    <row r="1501" s="13" customFormat="1" customHeight="1" spans="1:14">
      <c r="A1501" s="19">
        <f t="shared" si="274"/>
        <v>1499</v>
      </c>
      <c r="B1501" s="19" t="s">
        <v>5499</v>
      </c>
      <c r="C1501" s="19" t="s">
        <v>5500</v>
      </c>
      <c r="D1501" s="20" t="s">
        <v>1257</v>
      </c>
      <c r="E1501" s="19" t="s">
        <v>1994</v>
      </c>
      <c r="F1501" s="19">
        <v>4999</v>
      </c>
      <c r="G1501" s="19">
        <v>4999</v>
      </c>
      <c r="H1501" s="19">
        <v>2399.52</v>
      </c>
      <c r="I1501" s="19">
        <v>1019.79</v>
      </c>
      <c r="J1501" s="19">
        <v>0</v>
      </c>
      <c r="K1501" s="19" t="s">
        <v>1744</v>
      </c>
      <c r="L1501" s="19">
        <f t="shared" si="272"/>
        <v>3419.31</v>
      </c>
      <c r="M1501" s="19">
        <f t="shared" si="273"/>
        <v>3419.31</v>
      </c>
      <c r="N1501" s="19">
        <v>16</v>
      </c>
    </row>
    <row r="1502" s="13" customFormat="1" customHeight="1" spans="1:14">
      <c r="A1502" s="19">
        <f t="shared" si="274"/>
        <v>1500</v>
      </c>
      <c r="B1502" s="19" t="s">
        <v>5501</v>
      </c>
      <c r="C1502" s="19" t="s">
        <v>5502</v>
      </c>
      <c r="D1502" s="20" t="s">
        <v>1257</v>
      </c>
      <c r="E1502" s="19" t="s">
        <v>5503</v>
      </c>
      <c r="F1502" s="19">
        <v>4999</v>
      </c>
      <c r="G1502" s="19">
        <v>4999</v>
      </c>
      <c r="H1502" s="19">
        <v>2399.52</v>
      </c>
      <c r="I1502" s="19">
        <v>1019.79</v>
      </c>
      <c r="J1502" s="19">
        <v>0</v>
      </c>
      <c r="K1502" s="19" t="s">
        <v>1744</v>
      </c>
      <c r="L1502" s="19">
        <f t="shared" si="272"/>
        <v>3419.31</v>
      </c>
      <c r="M1502" s="19">
        <f t="shared" si="273"/>
        <v>3419.31</v>
      </c>
      <c r="N1502" s="19">
        <v>16</v>
      </c>
    </row>
    <row r="1503" s="13" customFormat="1" customHeight="1" spans="1:14">
      <c r="A1503" s="19">
        <f t="shared" si="274"/>
        <v>1501</v>
      </c>
      <c r="B1503" s="19" t="s">
        <v>5504</v>
      </c>
      <c r="C1503" s="19" t="s">
        <v>4577</v>
      </c>
      <c r="D1503" s="20" t="s">
        <v>1257</v>
      </c>
      <c r="E1503" s="19" t="s">
        <v>2676</v>
      </c>
      <c r="F1503" s="19">
        <v>4999</v>
      </c>
      <c r="G1503" s="19">
        <v>4999</v>
      </c>
      <c r="H1503" s="19">
        <v>2399.52</v>
      </c>
      <c r="I1503" s="19">
        <v>1019.79</v>
      </c>
      <c r="J1503" s="19">
        <v>0</v>
      </c>
      <c r="K1503" s="19" t="s">
        <v>1744</v>
      </c>
      <c r="L1503" s="19">
        <f t="shared" si="272"/>
        <v>3419.31</v>
      </c>
      <c r="M1503" s="19">
        <f t="shared" si="273"/>
        <v>3419.31</v>
      </c>
      <c r="N1503" s="19">
        <v>1</v>
      </c>
    </row>
    <row r="1504" s="13" customFormat="1" customHeight="1" spans="1:14">
      <c r="A1504" s="19">
        <f t="shared" si="274"/>
        <v>1502</v>
      </c>
      <c r="B1504" s="19" t="s">
        <v>5505</v>
      </c>
      <c r="C1504" s="19" t="s">
        <v>5506</v>
      </c>
      <c r="D1504" s="20" t="s">
        <v>1257</v>
      </c>
      <c r="E1504" s="19" t="s">
        <v>3098</v>
      </c>
      <c r="F1504" s="19">
        <v>4999</v>
      </c>
      <c r="G1504" s="19">
        <v>4999</v>
      </c>
      <c r="H1504" s="19">
        <v>2399.52</v>
      </c>
      <c r="I1504" s="19">
        <v>1019.79</v>
      </c>
      <c r="J1504" s="19">
        <v>0</v>
      </c>
      <c r="K1504" s="19" t="s">
        <v>1744</v>
      </c>
      <c r="L1504" s="19">
        <f t="shared" si="272"/>
        <v>3419.31</v>
      </c>
      <c r="M1504" s="19">
        <f t="shared" si="273"/>
        <v>3419.31</v>
      </c>
      <c r="N1504" s="19">
        <v>16</v>
      </c>
    </row>
    <row r="1505" s="13" customFormat="1" customHeight="1" spans="1:14">
      <c r="A1505" s="19">
        <f t="shared" si="274"/>
        <v>1503</v>
      </c>
      <c r="B1505" s="19" t="s">
        <v>5507</v>
      </c>
      <c r="C1505" s="19" t="s">
        <v>5508</v>
      </c>
      <c r="D1505" s="20" t="s">
        <v>1257</v>
      </c>
      <c r="E1505" s="19" t="s">
        <v>2075</v>
      </c>
      <c r="F1505" s="19">
        <v>4999</v>
      </c>
      <c r="G1505" s="19">
        <v>4999</v>
      </c>
      <c r="H1505" s="19">
        <v>2399.52</v>
      </c>
      <c r="I1505" s="19">
        <v>1019.79</v>
      </c>
      <c r="J1505" s="19">
        <v>0</v>
      </c>
      <c r="K1505" s="19" t="s">
        <v>1744</v>
      </c>
      <c r="L1505" s="19">
        <f t="shared" si="272"/>
        <v>3419.31</v>
      </c>
      <c r="M1505" s="19">
        <f t="shared" si="273"/>
        <v>3419.31</v>
      </c>
      <c r="N1505" s="19">
        <v>13</v>
      </c>
    </row>
    <row r="1506" s="13" customFormat="1" customHeight="1" spans="1:14">
      <c r="A1506" s="19">
        <f t="shared" ref="A1506:A1515" si="275">ROW()-2</f>
        <v>1504</v>
      </c>
      <c r="B1506" s="19" t="s">
        <v>5509</v>
      </c>
      <c r="C1506" s="19" t="s">
        <v>5510</v>
      </c>
      <c r="D1506" s="20" t="s">
        <v>1257</v>
      </c>
      <c r="E1506" s="19" t="s">
        <v>2460</v>
      </c>
      <c r="F1506" s="19">
        <v>4999</v>
      </c>
      <c r="G1506" s="19">
        <v>4999</v>
      </c>
      <c r="H1506" s="19">
        <v>2399.52</v>
      </c>
      <c r="I1506" s="19">
        <v>1019.79</v>
      </c>
      <c r="J1506" s="19">
        <v>0</v>
      </c>
      <c r="K1506" s="19" t="s">
        <v>1744</v>
      </c>
      <c r="L1506" s="19">
        <f t="shared" si="272"/>
        <v>3419.31</v>
      </c>
      <c r="M1506" s="19">
        <f t="shared" si="273"/>
        <v>3419.31</v>
      </c>
      <c r="N1506" s="19">
        <v>13</v>
      </c>
    </row>
    <row r="1507" s="13" customFormat="1" customHeight="1" spans="1:14">
      <c r="A1507" s="19">
        <f t="shared" si="275"/>
        <v>1505</v>
      </c>
      <c r="B1507" s="25" t="s">
        <v>5511</v>
      </c>
      <c r="C1507" s="19" t="s">
        <v>3012</v>
      </c>
      <c r="D1507" s="20" t="s">
        <v>1257</v>
      </c>
      <c r="E1507" s="19" t="s">
        <v>2095</v>
      </c>
      <c r="F1507" s="19">
        <v>4999</v>
      </c>
      <c r="G1507" s="19">
        <v>4999</v>
      </c>
      <c r="H1507" s="19">
        <v>2399.52</v>
      </c>
      <c r="I1507" s="19">
        <v>1019.79</v>
      </c>
      <c r="J1507" s="19">
        <v>0</v>
      </c>
      <c r="K1507" s="19" t="s">
        <v>1744</v>
      </c>
      <c r="L1507" s="19">
        <f t="shared" si="272"/>
        <v>3419.31</v>
      </c>
      <c r="M1507" s="19">
        <f t="shared" si="273"/>
        <v>3419.31</v>
      </c>
      <c r="N1507" s="19">
        <v>6</v>
      </c>
    </row>
    <row r="1508" s="13" customFormat="1" customHeight="1" spans="1:14">
      <c r="A1508" s="19">
        <f t="shared" si="275"/>
        <v>1506</v>
      </c>
      <c r="B1508" s="25" t="s">
        <v>5512</v>
      </c>
      <c r="C1508" s="19" t="s">
        <v>5054</v>
      </c>
      <c r="D1508" s="20" t="s">
        <v>1257</v>
      </c>
      <c r="E1508" s="19" t="s">
        <v>1753</v>
      </c>
      <c r="F1508" s="19">
        <v>4999</v>
      </c>
      <c r="G1508" s="19">
        <v>4999</v>
      </c>
      <c r="H1508" s="19">
        <v>2399.52</v>
      </c>
      <c r="I1508" s="19">
        <v>1019.79</v>
      </c>
      <c r="J1508" s="19">
        <v>0</v>
      </c>
      <c r="K1508" s="19" t="s">
        <v>1744</v>
      </c>
      <c r="L1508" s="19">
        <f t="shared" si="272"/>
        <v>3419.31</v>
      </c>
      <c r="M1508" s="19">
        <f t="shared" si="273"/>
        <v>3419.31</v>
      </c>
      <c r="N1508" s="19">
        <v>6</v>
      </c>
    </row>
    <row r="1509" s="13" customFormat="1" customHeight="1" spans="1:14">
      <c r="A1509" s="19">
        <f t="shared" si="275"/>
        <v>1507</v>
      </c>
      <c r="B1509" s="25" t="s">
        <v>5513</v>
      </c>
      <c r="C1509" s="19" t="s">
        <v>5514</v>
      </c>
      <c r="D1509" s="20" t="s">
        <v>1257</v>
      </c>
      <c r="E1509" s="19" t="s">
        <v>2069</v>
      </c>
      <c r="F1509" s="19">
        <v>4999</v>
      </c>
      <c r="G1509" s="19">
        <v>4999</v>
      </c>
      <c r="H1509" s="19">
        <v>2399.52</v>
      </c>
      <c r="I1509" s="19">
        <v>1019.79</v>
      </c>
      <c r="J1509" s="19">
        <v>0</v>
      </c>
      <c r="K1509" s="19" t="s">
        <v>1744</v>
      </c>
      <c r="L1509" s="19">
        <f t="shared" si="272"/>
        <v>3419.31</v>
      </c>
      <c r="M1509" s="19">
        <f t="shared" si="273"/>
        <v>3419.31</v>
      </c>
      <c r="N1509" s="19">
        <v>6</v>
      </c>
    </row>
    <row r="1510" s="13" customFormat="1" customHeight="1" spans="1:14">
      <c r="A1510" s="19">
        <f t="shared" si="275"/>
        <v>1508</v>
      </c>
      <c r="B1510" s="25" t="s">
        <v>5515</v>
      </c>
      <c r="C1510" s="19" t="s">
        <v>4653</v>
      </c>
      <c r="D1510" s="20" t="s">
        <v>1257</v>
      </c>
      <c r="E1510" s="19" t="s">
        <v>2515</v>
      </c>
      <c r="F1510" s="19">
        <v>4999</v>
      </c>
      <c r="G1510" s="19">
        <v>4999</v>
      </c>
      <c r="H1510" s="19">
        <v>2399.52</v>
      </c>
      <c r="I1510" s="19">
        <v>1019.79</v>
      </c>
      <c r="J1510" s="19">
        <v>0</v>
      </c>
      <c r="K1510" s="19" t="s">
        <v>1744</v>
      </c>
      <c r="L1510" s="19">
        <f t="shared" si="272"/>
        <v>3419.31</v>
      </c>
      <c r="M1510" s="19">
        <f t="shared" si="273"/>
        <v>3419.31</v>
      </c>
      <c r="N1510" s="19">
        <v>6</v>
      </c>
    </row>
    <row r="1511" s="13" customFormat="1" customHeight="1" spans="1:14">
      <c r="A1511" s="19">
        <f t="shared" si="275"/>
        <v>1509</v>
      </c>
      <c r="B1511" s="19" t="s">
        <v>5516</v>
      </c>
      <c r="C1511" s="19" t="s">
        <v>5517</v>
      </c>
      <c r="D1511" s="20" t="s">
        <v>1257</v>
      </c>
      <c r="E1511" s="19" t="s">
        <v>1982</v>
      </c>
      <c r="F1511" s="19">
        <v>4999</v>
      </c>
      <c r="G1511" s="19">
        <v>4999</v>
      </c>
      <c r="H1511" s="19">
        <v>2399.52</v>
      </c>
      <c r="I1511" s="19">
        <v>1019.79</v>
      </c>
      <c r="J1511" s="19">
        <v>0</v>
      </c>
      <c r="K1511" s="19" t="s">
        <v>1744</v>
      </c>
      <c r="L1511" s="19">
        <f t="shared" si="272"/>
        <v>3419.31</v>
      </c>
      <c r="M1511" s="19">
        <f t="shared" si="273"/>
        <v>3419.31</v>
      </c>
      <c r="N1511" s="19">
        <v>5</v>
      </c>
    </row>
    <row r="1512" s="13" customFormat="1" customHeight="1" spans="1:14">
      <c r="A1512" s="19">
        <f t="shared" si="275"/>
        <v>1510</v>
      </c>
      <c r="B1512" s="19" t="s">
        <v>5518</v>
      </c>
      <c r="C1512" s="19" t="s">
        <v>5519</v>
      </c>
      <c r="D1512" s="20" t="s">
        <v>1261</v>
      </c>
      <c r="E1512" s="19" t="s">
        <v>5221</v>
      </c>
      <c r="F1512" s="19">
        <v>4999</v>
      </c>
      <c r="G1512" s="19">
        <v>4999</v>
      </c>
      <c r="H1512" s="19">
        <v>2399.52</v>
      </c>
      <c r="I1512" s="19">
        <v>1019.79</v>
      </c>
      <c r="J1512" s="19">
        <v>0</v>
      </c>
      <c r="K1512" s="19" t="s">
        <v>1744</v>
      </c>
      <c r="L1512" s="19">
        <f>ROUND(H1512+I1512,4)</f>
        <v>3419.31</v>
      </c>
      <c r="M1512" s="19">
        <f t="shared" ref="M1512:M1537" si="276">L1512</f>
        <v>3419.31</v>
      </c>
      <c r="N1512" s="19">
        <v>2</v>
      </c>
    </row>
    <row r="1513" s="13" customFormat="1" customHeight="1" spans="1:14">
      <c r="A1513" s="19">
        <f t="shared" si="275"/>
        <v>1511</v>
      </c>
      <c r="B1513" s="19" t="s">
        <v>5520</v>
      </c>
      <c r="C1513" s="19" t="s">
        <v>2122</v>
      </c>
      <c r="D1513" s="20" t="s">
        <v>1261</v>
      </c>
      <c r="E1513" s="19" t="s">
        <v>1942</v>
      </c>
      <c r="F1513" s="19">
        <v>4999</v>
      </c>
      <c r="G1513" s="19">
        <v>4999</v>
      </c>
      <c r="H1513" s="19">
        <v>2399.52</v>
      </c>
      <c r="I1513" s="19">
        <v>1019.79</v>
      </c>
      <c r="J1513" s="19">
        <v>0</v>
      </c>
      <c r="K1513" s="19" t="s">
        <v>1744</v>
      </c>
      <c r="L1513" s="19">
        <f t="shared" ref="L1513:L1537" si="277">ROUND(H1513+I1513,3)</f>
        <v>3419.31</v>
      </c>
      <c r="M1513" s="19">
        <f t="shared" si="276"/>
        <v>3419.31</v>
      </c>
      <c r="N1513" s="19">
        <v>2</v>
      </c>
    </row>
    <row r="1514" s="13" customFormat="1" customHeight="1" spans="1:14">
      <c r="A1514" s="19">
        <f t="shared" si="275"/>
        <v>1512</v>
      </c>
      <c r="B1514" s="19" t="s">
        <v>5521</v>
      </c>
      <c r="C1514" s="19" t="s">
        <v>5522</v>
      </c>
      <c r="D1514" s="20" t="s">
        <v>1261</v>
      </c>
      <c r="E1514" s="19" t="s">
        <v>2500</v>
      </c>
      <c r="F1514" s="19">
        <v>4999</v>
      </c>
      <c r="G1514" s="19">
        <v>4999</v>
      </c>
      <c r="H1514" s="19">
        <v>2399.52</v>
      </c>
      <c r="I1514" s="19">
        <v>1019.79</v>
      </c>
      <c r="J1514" s="19">
        <v>0</v>
      </c>
      <c r="K1514" s="19" t="s">
        <v>1744</v>
      </c>
      <c r="L1514" s="19">
        <f t="shared" si="277"/>
        <v>3419.31</v>
      </c>
      <c r="M1514" s="19">
        <f t="shared" si="276"/>
        <v>3419.31</v>
      </c>
      <c r="N1514" s="19">
        <v>6</v>
      </c>
    </row>
    <row r="1515" s="13" customFormat="1" customHeight="1" spans="1:14">
      <c r="A1515" s="19">
        <f t="shared" si="275"/>
        <v>1513</v>
      </c>
      <c r="B1515" s="19" t="s">
        <v>5523</v>
      </c>
      <c r="C1515" s="19" t="s">
        <v>4711</v>
      </c>
      <c r="D1515" s="20" t="s">
        <v>1261</v>
      </c>
      <c r="E1515" s="19" t="s">
        <v>5524</v>
      </c>
      <c r="F1515" s="19">
        <v>4999</v>
      </c>
      <c r="G1515" s="19">
        <v>4999</v>
      </c>
      <c r="H1515" s="19">
        <v>2399.52</v>
      </c>
      <c r="I1515" s="19">
        <v>1019.79</v>
      </c>
      <c r="J1515" s="19">
        <v>0</v>
      </c>
      <c r="K1515" s="19" t="s">
        <v>1744</v>
      </c>
      <c r="L1515" s="19">
        <f t="shared" si="277"/>
        <v>3419.31</v>
      </c>
      <c r="M1515" s="19">
        <f t="shared" si="276"/>
        <v>3419.31</v>
      </c>
      <c r="N1515" s="19">
        <v>6</v>
      </c>
    </row>
    <row r="1516" s="13" customFormat="1" customHeight="1" spans="1:14">
      <c r="A1516" s="19">
        <f t="shared" ref="A1516:A1525" si="278">ROW()-2</f>
        <v>1514</v>
      </c>
      <c r="B1516" s="19" t="s">
        <v>5525</v>
      </c>
      <c r="C1516" s="19" t="s">
        <v>5526</v>
      </c>
      <c r="D1516" s="20" t="s">
        <v>1261</v>
      </c>
      <c r="E1516" s="19" t="s">
        <v>2754</v>
      </c>
      <c r="F1516" s="19">
        <v>4999</v>
      </c>
      <c r="G1516" s="19">
        <v>4999</v>
      </c>
      <c r="H1516" s="19">
        <v>2399.52</v>
      </c>
      <c r="I1516" s="19">
        <v>1019.79</v>
      </c>
      <c r="J1516" s="19">
        <v>0</v>
      </c>
      <c r="K1516" s="19" t="s">
        <v>1744</v>
      </c>
      <c r="L1516" s="19">
        <f t="shared" si="277"/>
        <v>3419.31</v>
      </c>
      <c r="M1516" s="19">
        <f t="shared" si="276"/>
        <v>3419.31</v>
      </c>
      <c r="N1516" s="19">
        <v>6</v>
      </c>
    </row>
    <row r="1517" s="13" customFormat="1" customHeight="1" spans="1:14">
      <c r="A1517" s="19">
        <f t="shared" si="278"/>
        <v>1515</v>
      </c>
      <c r="B1517" s="19" t="s">
        <v>5527</v>
      </c>
      <c r="C1517" s="19" t="s">
        <v>5528</v>
      </c>
      <c r="D1517" s="20" t="s">
        <v>1261</v>
      </c>
      <c r="E1517" s="19" t="s">
        <v>5529</v>
      </c>
      <c r="F1517" s="19">
        <v>4999</v>
      </c>
      <c r="G1517" s="19">
        <v>4999</v>
      </c>
      <c r="H1517" s="19">
        <v>2399.52</v>
      </c>
      <c r="I1517" s="19">
        <v>1019.79</v>
      </c>
      <c r="J1517" s="19">
        <v>0</v>
      </c>
      <c r="K1517" s="19" t="s">
        <v>1744</v>
      </c>
      <c r="L1517" s="19">
        <f t="shared" si="277"/>
        <v>3419.31</v>
      </c>
      <c r="M1517" s="19">
        <f t="shared" si="276"/>
        <v>3419.31</v>
      </c>
      <c r="N1517" s="19">
        <v>6</v>
      </c>
    </row>
    <row r="1518" s="13" customFormat="1" customHeight="1" spans="1:14">
      <c r="A1518" s="19">
        <f t="shared" si="278"/>
        <v>1516</v>
      </c>
      <c r="B1518" s="19" t="s">
        <v>5530</v>
      </c>
      <c r="C1518" s="19" t="s">
        <v>5531</v>
      </c>
      <c r="D1518" s="20" t="s">
        <v>1261</v>
      </c>
      <c r="E1518" s="19" t="s">
        <v>3637</v>
      </c>
      <c r="F1518" s="19">
        <v>4999</v>
      </c>
      <c r="G1518" s="19">
        <v>4999</v>
      </c>
      <c r="H1518" s="19">
        <v>2399.52</v>
      </c>
      <c r="I1518" s="19">
        <v>1019.79</v>
      </c>
      <c r="J1518" s="19">
        <v>0</v>
      </c>
      <c r="K1518" s="19" t="s">
        <v>1744</v>
      </c>
      <c r="L1518" s="19">
        <f t="shared" si="277"/>
        <v>3419.31</v>
      </c>
      <c r="M1518" s="19">
        <f t="shared" si="276"/>
        <v>3419.31</v>
      </c>
      <c r="N1518" s="19">
        <v>10</v>
      </c>
    </row>
    <row r="1519" s="13" customFormat="1" customHeight="1" spans="1:14">
      <c r="A1519" s="19">
        <f t="shared" si="278"/>
        <v>1517</v>
      </c>
      <c r="B1519" s="19" t="s">
        <v>5532</v>
      </c>
      <c r="C1519" s="19" t="s">
        <v>4479</v>
      </c>
      <c r="D1519" s="20" t="s">
        <v>1261</v>
      </c>
      <c r="E1519" s="19" t="s">
        <v>5533</v>
      </c>
      <c r="F1519" s="19">
        <v>4999</v>
      </c>
      <c r="G1519" s="19">
        <v>4999</v>
      </c>
      <c r="H1519" s="19">
        <v>2399.52</v>
      </c>
      <c r="I1519" s="19">
        <v>1019.79</v>
      </c>
      <c r="J1519" s="19">
        <v>0</v>
      </c>
      <c r="K1519" s="19" t="s">
        <v>1744</v>
      </c>
      <c r="L1519" s="19">
        <f t="shared" si="277"/>
        <v>3419.31</v>
      </c>
      <c r="M1519" s="19">
        <f t="shared" si="276"/>
        <v>3419.31</v>
      </c>
      <c r="N1519" s="19">
        <v>10</v>
      </c>
    </row>
    <row r="1520" s="13" customFormat="1" customHeight="1" spans="1:14">
      <c r="A1520" s="19">
        <f t="shared" si="278"/>
        <v>1518</v>
      </c>
      <c r="B1520" s="19" t="s">
        <v>5534</v>
      </c>
      <c r="C1520" s="19" t="s">
        <v>5535</v>
      </c>
      <c r="D1520" s="20" t="s">
        <v>1261</v>
      </c>
      <c r="E1520" s="19" t="s">
        <v>3005</v>
      </c>
      <c r="F1520" s="19">
        <v>4999</v>
      </c>
      <c r="G1520" s="19">
        <v>4999</v>
      </c>
      <c r="H1520" s="19">
        <v>2399.52</v>
      </c>
      <c r="I1520" s="19">
        <v>1019.79</v>
      </c>
      <c r="J1520" s="19">
        <v>0</v>
      </c>
      <c r="K1520" s="19" t="s">
        <v>1744</v>
      </c>
      <c r="L1520" s="19">
        <f t="shared" si="277"/>
        <v>3419.31</v>
      </c>
      <c r="M1520" s="19">
        <f t="shared" si="276"/>
        <v>3419.31</v>
      </c>
      <c r="N1520" s="19">
        <v>18</v>
      </c>
    </row>
    <row r="1521" s="13" customFormat="1" customHeight="1" spans="1:14">
      <c r="A1521" s="19">
        <f t="shared" si="278"/>
        <v>1519</v>
      </c>
      <c r="B1521" s="19" t="s">
        <v>5536</v>
      </c>
      <c r="C1521" s="19" t="s">
        <v>2959</v>
      </c>
      <c r="D1521" s="20" t="s">
        <v>1261</v>
      </c>
      <c r="E1521" s="19" t="s">
        <v>5537</v>
      </c>
      <c r="F1521" s="19">
        <v>4999</v>
      </c>
      <c r="G1521" s="19">
        <v>4999</v>
      </c>
      <c r="H1521" s="19">
        <v>2399.52</v>
      </c>
      <c r="I1521" s="19">
        <v>1019.79</v>
      </c>
      <c r="J1521" s="19">
        <v>0</v>
      </c>
      <c r="K1521" s="19" t="s">
        <v>1744</v>
      </c>
      <c r="L1521" s="19">
        <f t="shared" si="277"/>
        <v>3419.31</v>
      </c>
      <c r="M1521" s="19">
        <f t="shared" si="276"/>
        <v>3419.31</v>
      </c>
      <c r="N1521" s="19">
        <v>16</v>
      </c>
    </row>
    <row r="1522" s="13" customFormat="1" customHeight="1" spans="1:14">
      <c r="A1522" s="19">
        <f t="shared" si="278"/>
        <v>1520</v>
      </c>
      <c r="B1522" s="19" t="s">
        <v>5538</v>
      </c>
      <c r="C1522" s="19" t="s">
        <v>2566</v>
      </c>
      <c r="D1522" s="20" t="s">
        <v>1261</v>
      </c>
      <c r="E1522" s="19" t="s">
        <v>5539</v>
      </c>
      <c r="F1522" s="19">
        <v>4999</v>
      </c>
      <c r="G1522" s="19">
        <v>4999</v>
      </c>
      <c r="H1522" s="19">
        <v>2399.52</v>
      </c>
      <c r="I1522" s="19">
        <v>1019.79</v>
      </c>
      <c r="J1522" s="19">
        <v>0</v>
      </c>
      <c r="K1522" s="19" t="s">
        <v>1744</v>
      </c>
      <c r="L1522" s="19">
        <f t="shared" si="277"/>
        <v>3419.31</v>
      </c>
      <c r="M1522" s="19">
        <f t="shared" si="276"/>
        <v>3419.31</v>
      </c>
      <c r="N1522" s="19">
        <v>15</v>
      </c>
    </row>
    <row r="1523" s="13" customFormat="1" customHeight="1" spans="1:14">
      <c r="A1523" s="19">
        <f t="shared" si="278"/>
        <v>1521</v>
      </c>
      <c r="B1523" s="19" t="s">
        <v>5540</v>
      </c>
      <c r="C1523" s="19" t="s">
        <v>5541</v>
      </c>
      <c r="D1523" s="20" t="s">
        <v>1261</v>
      </c>
      <c r="E1523" s="19" t="s">
        <v>5542</v>
      </c>
      <c r="F1523" s="19">
        <v>4999</v>
      </c>
      <c r="G1523" s="19">
        <v>4999</v>
      </c>
      <c r="H1523" s="19">
        <v>2399.52</v>
      </c>
      <c r="I1523" s="19">
        <v>1019.79</v>
      </c>
      <c r="J1523" s="19">
        <v>0</v>
      </c>
      <c r="K1523" s="19" t="s">
        <v>1744</v>
      </c>
      <c r="L1523" s="19">
        <f t="shared" si="277"/>
        <v>3419.31</v>
      </c>
      <c r="M1523" s="19">
        <f t="shared" si="276"/>
        <v>3419.31</v>
      </c>
      <c r="N1523" s="19">
        <v>13</v>
      </c>
    </row>
    <row r="1524" s="13" customFormat="1" customHeight="1" spans="1:14">
      <c r="A1524" s="19">
        <f t="shared" si="278"/>
        <v>1522</v>
      </c>
      <c r="B1524" s="19" t="s">
        <v>5543</v>
      </c>
      <c r="C1524" s="19" t="s">
        <v>5544</v>
      </c>
      <c r="D1524" s="20" t="s">
        <v>1261</v>
      </c>
      <c r="E1524" s="19" t="s">
        <v>1757</v>
      </c>
      <c r="F1524" s="19">
        <v>4999</v>
      </c>
      <c r="G1524" s="19">
        <v>4999</v>
      </c>
      <c r="H1524" s="19">
        <v>2399.52</v>
      </c>
      <c r="I1524" s="19">
        <v>1019.79</v>
      </c>
      <c r="J1524" s="19">
        <v>0</v>
      </c>
      <c r="K1524" s="19" t="s">
        <v>1744</v>
      </c>
      <c r="L1524" s="19">
        <f t="shared" si="277"/>
        <v>3419.31</v>
      </c>
      <c r="M1524" s="19">
        <f t="shared" si="276"/>
        <v>3419.31</v>
      </c>
      <c r="N1524" s="19">
        <v>14</v>
      </c>
    </row>
    <row r="1525" s="13" customFormat="1" customHeight="1" spans="1:14">
      <c r="A1525" s="19">
        <f t="shared" si="278"/>
        <v>1523</v>
      </c>
      <c r="B1525" s="19" t="s">
        <v>5545</v>
      </c>
      <c r="C1525" s="19" t="s">
        <v>5546</v>
      </c>
      <c r="D1525" s="20" t="s">
        <v>1261</v>
      </c>
      <c r="E1525" s="19" t="s">
        <v>5547</v>
      </c>
      <c r="F1525" s="19">
        <v>4999</v>
      </c>
      <c r="G1525" s="19">
        <v>4999</v>
      </c>
      <c r="H1525" s="19">
        <v>2399.52</v>
      </c>
      <c r="I1525" s="19">
        <v>1019.79</v>
      </c>
      <c r="J1525" s="19">
        <v>0</v>
      </c>
      <c r="K1525" s="19" t="s">
        <v>1744</v>
      </c>
      <c r="L1525" s="19">
        <f t="shared" si="277"/>
        <v>3419.31</v>
      </c>
      <c r="M1525" s="19">
        <f t="shared" si="276"/>
        <v>3419.31</v>
      </c>
      <c r="N1525" s="19">
        <v>13</v>
      </c>
    </row>
    <row r="1526" s="13" customFormat="1" customHeight="1" spans="1:14">
      <c r="A1526" s="19">
        <f t="shared" ref="A1526:A1535" si="279">ROW()-2</f>
        <v>1524</v>
      </c>
      <c r="B1526" s="19" t="s">
        <v>5548</v>
      </c>
      <c r="C1526" s="19" t="s">
        <v>3813</v>
      </c>
      <c r="D1526" s="20" t="s">
        <v>1261</v>
      </c>
      <c r="E1526" s="19" t="s">
        <v>5549</v>
      </c>
      <c r="F1526" s="19">
        <v>4999</v>
      </c>
      <c r="G1526" s="19">
        <v>4999</v>
      </c>
      <c r="H1526" s="19">
        <v>2399.52</v>
      </c>
      <c r="I1526" s="19">
        <v>1019.79</v>
      </c>
      <c r="J1526" s="19">
        <v>0</v>
      </c>
      <c r="K1526" s="19" t="s">
        <v>1744</v>
      </c>
      <c r="L1526" s="19">
        <f t="shared" si="277"/>
        <v>3419.31</v>
      </c>
      <c r="M1526" s="19">
        <f t="shared" si="276"/>
        <v>3419.31</v>
      </c>
      <c r="N1526" s="19">
        <v>13</v>
      </c>
    </row>
    <row r="1527" s="13" customFormat="1" customHeight="1" spans="1:14">
      <c r="A1527" s="19">
        <f t="shared" si="279"/>
        <v>1525</v>
      </c>
      <c r="B1527" s="19" t="s">
        <v>5550</v>
      </c>
      <c r="C1527" s="19" t="s">
        <v>5005</v>
      </c>
      <c r="D1527" s="20" t="s">
        <v>1261</v>
      </c>
      <c r="E1527" s="19" t="s">
        <v>5551</v>
      </c>
      <c r="F1527" s="19">
        <v>4999</v>
      </c>
      <c r="G1527" s="19">
        <v>4999</v>
      </c>
      <c r="H1527" s="19">
        <v>2399.52</v>
      </c>
      <c r="I1527" s="19">
        <v>1019.79</v>
      </c>
      <c r="J1527" s="19">
        <v>0</v>
      </c>
      <c r="K1527" s="19" t="s">
        <v>1744</v>
      </c>
      <c r="L1527" s="19">
        <f t="shared" si="277"/>
        <v>3419.31</v>
      </c>
      <c r="M1527" s="19">
        <f t="shared" si="276"/>
        <v>3419.31</v>
      </c>
      <c r="N1527" s="19">
        <v>13</v>
      </c>
    </row>
    <row r="1528" s="13" customFormat="1" customHeight="1" spans="1:14">
      <c r="A1528" s="19">
        <f t="shared" si="279"/>
        <v>1526</v>
      </c>
      <c r="B1528" s="19" t="s">
        <v>5552</v>
      </c>
      <c r="C1528" s="19" t="s">
        <v>2580</v>
      </c>
      <c r="D1528" s="20" t="s">
        <v>1261</v>
      </c>
      <c r="E1528" s="19" t="s">
        <v>2515</v>
      </c>
      <c r="F1528" s="19">
        <v>4999</v>
      </c>
      <c r="G1528" s="19">
        <v>4999</v>
      </c>
      <c r="H1528" s="19">
        <v>2399.52</v>
      </c>
      <c r="I1528" s="19">
        <v>1019.79</v>
      </c>
      <c r="J1528" s="19">
        <v>0</v>
      </c>
      <c r="K1528" s="19" t="s">
        <v>1744</v>
      </c>
      <c r="L1528" s="19">
        <f t="shared" si="277"/>
        <v>3419.31</v>
      </c>
      <c r="M1528" s="19">
        <f t="shared" si="276"/>
        <v>3419.31</v>
      </c>
      <c r="N1528" s="19">
        <v>11</v>
      </c>
    </row>
    <row r="1529" s="13" customFormat="1" customHeight="1" spans="1:14">
      <c r="A1529" s="19">
        <f t="shared" si="279"/>
        <v>1527</v>
      </c>
      <c r="B1529" s="19" t="s">
        <v>5553</v>
      </c>
      <c r="C1529" s="19" t="s">
        <v>5554</v>
      </c>
      <c r="D1529" s="20" t="s">
        <v>1261</v>
      </c>
      <c r="E1529" s="19" t="s">
        <v>2688</v>
      </c>
      <c r="F1529" s="19">
        <v>4999</v>
      </c>
      <c r="G1529" s="19">
        <v>4999</v>
      </c>
      <c r="H1529" s="19">
        <v>2399.52</v>
      </c>
      <c r="I1529" s="19">
        <v>1019.79</v>
      </c>
      <c r="J1529" s="19">
        <v>0</v>
      </c>
      <c r="K1529" s="19" t="s">
        <v>1744</v>
      </c>
      <c r="L1529" s="19">
        <f t="shared" si="277"/>
        <v>3419.31</v>
      </c>
      <c r="M1529" s="19">
        <f t="shared" si="276"/>
        <v>3419.31</v>
      </c>
      <c r="N1529" s="19">
        <v>30</v>
      </c>
    </row>
    <row r="1530" s="13" customFormat="1" customHeight="1" spans="1:14">
      <c r="A1530" s="19">
        <f t="shared" si="279"/>
        <v>1528</v>
      </c>
      <c r="B1530" s="19" t="s">
        <v>5555</v>
      </c>
      <c r="C1530" s="19" t="s">
        <v>5556</v>
      </c>
      <c r="D1530" s="20" t="s">
        <v>1261</v>
      </c>
      <c r="E1530" s="19" t="s">
        <v>5103</v>
      </c>
      <c r="F1530" s="19">
        <v>4999</v>
      </c>
      <c r="G1530" s="19">
        <v>4999</v>
      </c>
      <c r="H1530" s="19">
        <v>2399.52</v>
      </c>
      <c r="I1530" s="19">
        <v>1019.79</v>
      </c>
      <c r="J1530" s="19">
        <v>0</v>
      </c>
      <c r="K1530" s="19" t="s">
        <v>1744</v>
      </c>
      <c r="L1530" s="19">
        <f t="shared" si="277"/>
        <v>3419.31</v>
      </c>
      <c r="M1530" s="19">
        <f t="shared" si="276"/>
        <v>3419.31</v>
      </c>
      <c r="N1530" s="19">
        <v>29</v>
      </c>
    </row>
    <row r="1531" s="13" customFormat="1" customHeight="1" spans="1:14">
      <c r="A1531" s="19">
        <f t="shared" si="279"/>
        <v>1529</v>
      </c>
      <c r="B1531" s="19" t="s">
        <v>5557</v>
      </c>
      <c r="C1531" s="19" t="s">
        <v>4271</v>
      </c>
      <c r="D1531" s="20" t="s">
        <v>1261</v>
      </c>
      <c r="E1531" s="19" t="s">
        <v>2138</v>
      </c>
      <c r="F1531" s="19">
        <v>4999</v>
      </c>
      <c r="G1531" s="19">
        <v>4999</v>
      </c>
      <c r="H1531" s="19">
        <v>2399.52</v>
      </c>
      <c r="I1531" s="19">
        <v>1019.79</v>
      </c>
      <c r="J1531" s="19">
        <v>0</v>
      </c>
      <c r="K1531" s="19" t="s">
        <v>1744</v>
      </c>
      <c r="L1531" s="19">
        <f t="shared" si="277"/>
        <v>3419.31</v>
      </c>
      <c r="M1531" s="19">
        <f t="shared" si="276"/>
        <v>3419.31</v>
      </c>
      <c r="N1531" s="19">
        <v>27</v>
      </c>
    </row>
    <row r="1532" s="13" customFormat="1" customHeight="1" spans="1:14">
      <c r="A1532" s="19">
        <f t="shared" si="279"/>
        <v>1530</v>
      </c>
      <c r="B1532" s="19" t="s">
        <v>5558</v>
      </c>
      <c r="C1532" s="19" t="s">
        <v>5559</v>
      </c>
      <c r="D1532" s="20" t="s">
        <v>1261</v>
      </c>
      <c r="E1532" s="19" t="s">
        <v>2887</v>
      </c>
      <c r="F1532" s="19">
        <v>4999</v>
      </c>
      <c r="G1532" s="19">
        <v>4999</v>
      </c>
      <c r="H1532" s="19">
        <v>2399.52</v>
      </c>
      <c r="I1532" s="19">
        <v>1019.79</v>
      </c>
      <c r="J1532" s="19">
        <v>0</v>
      </c>
      <c r="K1532" s="19" t="s">
        <v>1744</v>
      </c>
      <c r="L1532" s="19">
        <f t="shared" si="277"/>
        <v>3419.31</v>
      </c>
      <c r="M1532" s="19">
        <f t="shared" si="276"/>
        <v>3419.31</v>
      </c>
      <c r="N1532" s="19">
        <v>27</v>
      </c>
    </row>
    <row r="1533" s="13" customFormat="1" customHeight="1" spans="1:14">
      <c r="A1533" s="19">
        <f t="shared" si="279"/>
        <v>1531</v>
      </c>
      <c r="B1533" s="19" t="s">
        <v>5560</v>
      </c>
      <c r="C1533" s="19" t="s">
        <v>5561</v>
      </c>
      <c r="D1533" s="20" t="s">
        <v>1261</v>
      </c>
      <c r="E1533" s="19" t="s">
        <v>3041</v>
      </c>
      <c r="F1533" s="19">
        <v>4999</v>
      </c>
      <c r="G1533" s="19">
        <v>4999</v>
      </c>
      <c r="H1533" s="19">
        <v>2399.52</v>
      </c>
      <c r="I1533" s="19">
        <v>1019.79</v>
      </c>
      <c r="J1533" s="19">
        <v>0</v>
      </c>
      <c r="K1533" s="19" t="s">
        <v>1744</v>
      </c>
      <c r="L1533" s="19">
        <f t="shared" si="277"/>
        <v>3419.31</v>
      </c>
      <c r="M1533" s="19">
        <f t="shared" si="276"/>
        <v>3419.31</v>
      </c>
      <c r="N1533" s="19">
        <v>26</v>
      </c>
    </row>
    <row r="1534" s="13" customFormat="1" customHeight="1" spans="1:14">
      <c r="A1534" s="19">
        <f t="shared" si="279"/>
        <v>1532</v>
      </c>
      <c r="B1534" s="19" t="s">
        <v>5562</v>
      </c>
      <c r="C1534" s="19" t="s">
        <v>5563</v>
      </c>
      <c r="D1534" s="20" t="s">
        <v>1261</v>
      </c>
      <c r="E1534" s="19" t="s">
        <v>2341</v>
      </c>
      <c r="F1534" s="19">
        <v>4999</v>
      </c>
      <c r="G1534" s="19">
        <v>4999</v>
      </c>
      <c r="H1534" s="19">
        <v>2399.52</v>
      </c>
      <c r="I1534" s="19">
        <v>1019.79</v>
      </c>
      <c r="J1534" s="19">
        <v>0</v>
      </c>
      <c r="K1534" s="19" t="s">
        <v>1744</v>
      </c>
      <c r="L1534" s="19">
        <f t="shared" si="277"/>
        <v>3419.31</v>
      </c>
      <c r="M1534" s="19">
        <f t="shared" si="276"/>
        <v>3419.31</v>
      </c>
      <c r="N1534" s="19">
        <v>33</v>
      </c>
    </row>
    <row r="1535" s="13" customFormat="1" customHeight="1" spans="1:14">
      <c r="A1535" s="19">
        <f t="shared" si="279"/>
        <v>1533</v>
      </c>
      <c r="B1535" s="19" t="s">
        <v>4387</v>
      </c>
      <c r="C1535" s="19" t="s">
        <v>5517</v>
      </c>
      <c r="D1535" s="20" t="s">
        <v>1261</v>
      </c>
      <c r="E1535" s="19" t="s">
        <v>5564</v>
      </c>
      <c r="F1535" s="19" t="s">
        <v>1754</v>
      </c>
      <c r="G1535" s="19">
        <v>4999</v>
      </c>
      <c r="H1535" s="19">
        <v>1599.68</v>
      </c>
      <c r="I1535" s="19">
        <v>679.86</v>
      </c>
      <c r="J1535" s="19" t="s">
        <v>3439</v>
      </c>
      <c r="K1535" s="19" t="s">
        <v>2303</v>
      </c>
      <c r="L1535" s="19">
        <f t="shared" si="277"/>
        <v>2279.54</v>
      </c>
      <c r="M1535" s="19">
        <f t="shared" si="276"/>
        <v>2279.54</v>
      </c>
      <c r="N1535" s="19">
        <v>0</v>
      </c>
    </row>
    <row r="1536" s="13" customFormat="1" customHeight="1" spans="1:14">
      <c r="A1536" s="19">
        <f t="shared" ref="A1536:A1545" si="280">ROW()-2</f>
        <v>1534</v>
      </c>
      <c r="B1536" s="19" t="s">
        <v>5565</v>
      </c>
      <c r="C1536" s="19" t="s">
        <v>5566</v>
      </c>
      <c r="D1536" s="20" t="s">
        <v>1261</v>
      </c>
      <c r="E1536" s="19" t="s">
        <v>2075</v>
      </c>
      <c r="F1536" s="19" t="s">
        <v>1754</v>
      </c>
      <c r="G1536" s="19">
        <v>4999</v>
      </c>
      <c r="H1536" s="19">
        <v>799.84</v>
      </c>
      <c r="I1536" s="19">
        <v>339.93</v>
      </c>
      <c r="J1536" s="19" t="s">
        <v>3439</v>
      </c>
      <c r="K1536" s="19" t="s">
        <v>1976</v>
      </c>
      <c r="L1536" s="19">
        <f t="shared" si="277"/>
        <v>1139.77</v>
      </c>
      <c r="M1536" s="19">
        <f t="shared" si="276"/>
        <v>1139.77</v>
      </c>
      <c r="N1536" s="19">
        <v>0</v>
      </c>
    </row>
    <row r="1537" s="13" customFormat="1" customHeight="1" spans="1:14">
      <c r="A1537" s="19">
        <f t="shared" si="280"/>
        <v>1535</v>
      </c>
      <c r="B1537" s="19" t="s">
        <v>5567</v>
      </c>
      <c r="C1537" s="19" t="s">
        <v>5568</v>
      </c>
      <c r="D1537" s="20" t="s">
        <v>1261</v>
      </c>
      <c r="E1537" s="19" t="s">
        <v>5569</v>
      </c>
      <c r="F1537" s="19" t="s">
        <v>1754</v>
      </c>
      <c r="G1537" s="19">
        <v>4999</v>
      </c>
      <c r="H1537" s="19">
        <v>799.84</v>
      </c>
      <c r="I1537" s="19">
        <v>339.93</v>
      </c>
      <c r="J1537" s="19" t="s">
        <v>3439</v>
      </c>
      <c r="K1537" s="19" t="s">
        <v>1976</v>
      </c>
      <c r="L1537" s="19">
        <f t="shared" si="277"/>
        <v>1139.77</v>
      </c>
      <c r="M1537" s="19">
        <f t="shared" si="276"/>
        <v>1139.77</v>
      </c>
      <c r="N1537" s="19">
        <v>6</v>
      </c>
    </row>
    <row r="1538" s="13" customFormat="1" customHeight="1" spans="1:14">
      <c r="A1538" s="19">
        <f t="shared" si="280"/>
        <v>1536</v>
      </c>
      <c r="B1538" s="19" t="s">
        <v>5570</v>
      </c>
      <c r="C1538" s="19" t="s">
        <v>5571</v>
      </c>
      <c r="D1538" s="20" t="s">
        <v>1265</v>
      </c>
      <c r="E1538" s="19" t="s">
        <v>5572</v>
      </c>
      <c r="F1538" s="19">
        <v>4999</v>
      </c>
      <c r="G1538" s="19">
        <v>4999</v>
      </c>
      <c r="H1538" s="19">
        <v>2399.52</v>
      </c>
      <c r="I1538" s="19">
        <v>1019.79</v>
      </c>
      <c r="J1538" s="19">
        <v>0</v>
      </c>
      <c r="K1538" s="19" t="s">
        <v>1744</v>
      </c>
      <c r="L1538" s="19">
        <f t="shared" ref="L1538:L1544" si="281">H1538+I1538</f>
        <v>3419.31</v>
      </c>
      <c r="M1538" s="19">
        <f t="shared" ref="M1538:M1543" si="282">H1538+I1538</f>
        <v>3419.31</v>
      </c>
      <c r="N1538" s="19">
        <v>2</v>
      </c>
    </row>
    <row r="1539" s="13" customFormat="1" customHeight="1" spans="1:14">
      <c r="A1539" s="19">
        <f t="shared" si="280"/>
        <v>1537</v>
      </c>
      <c r="B1539" s="19" t="s">
        <v>5573</v>
      </c>
      <c r="C1539" s="19" t="s">
        <v>2978</v>
      </c>
      <c r="D1539" s="20" t="s">
        <v>1265</v>
      </c>
      <c r="E1539" s="19" t="s">
        <v>5574</v>
      </c>
      <c r="F1539" s="19">
        <v>4999</v>
      </c>
      <c r="G1539" s="19">
        <v>4999</v>
      </c>
      <c r="H1539" s="19">
        <v>2399.52</v>
      </c>
      <c r="I1539" s="19">
        <v>1019.79</v>
      </c>
      <c r="J1539" s="19">
        <v>0</v>
      </c>
      <c r="K1539" s="19" t="s">
        <v>1744</v>
      </c>
      <c r="L1539" s="19">
        <f t="shared" si="281"/>
        <v>3419.31</v>
      </c>
      <c r="M1539" s="19">
        <f t="shared" si="282"/>
        <v>3419.31</v>
      </c>
      <c r="N1539" s="19">
        <v>2</v>
      </c>
    </row>
    <row r="1540" s="13" customFormat="1" customHeight="1" spans="1:14">
      <c r="A1540" s="19">
        <f t="shared" si="280"/>
        <v>1538</v>
      </c>
      <c r="B1540" s="19" t="s">
        <v>5575</v>
      </c>
      <c r="C1540" s="19" t="s">
        <v>5576</v>
      </c>
      <c r="D1540" s="20" t="s">
        <v>1265</v>
      </c>
      <c r="E1540" s="19" t="s">
        <v>5577</v>
      </c>
      <c r="F1540" s="19">
        <v>4999</v>
      </c>
      <c r="G1540" s="19">
        <v>4999</v>
      </c>
      <c r="H1540" s="19">
        <v>2399.52</v>
      </c>
      <c r="I1540" s="19">
        <v>1019.79</v>
      </c>
      <c r="J1540" s="19">
        <v>0</v>
      </c>
      <c r="K1540" s="19" t="s">
        <v>1744</v>
      </c>
      <c r="L1540" s="19">
        <f t="shared" si="281"/>
        <v>3419.31</v>
      </c>
      <c r="M1540" s="19">
        <f t="shared" si="282"/>
        <v>3419.31</v>
      </c>
      <c r="N1540" s="19">
        <v>15</v>
      </c>
    </row>
    <row r="1541" s="13" customFormat="1" customHeight="1" spans="1:14">
      <c r="A1541" s="19">
        <f t="shared" si="280"/>
        <v>1539</v>
      </c>
      <c r="B1541" s="19" t="s">
        <v>5578</v>
      </c>
      <c r="C1541" s="19" t="s">
        <v>5579</v>
      </c>
      <c r="D1541" s="20" t="s">
        <v>1265</v>
      </c>
      <c r="E1541" s="19" t="s">
        <v>2500</v>
      </c>
      <c r="F1541" s="19">
        <v>4999</v>
      </c>
      <c r="G1541" s="19">
        <v>4999</v>
      </c>
      <c r="H1541" s="19">
        <v>2399.52</v>
      </c>
      <c r="I1541" s="19">
        <v>1019.79</v>
      </c>
      <c r="J1541" s="19">
        <v>0</v>
      </c>
      <c r="K1541" s="19" t="s">
        <v>1744</v>
      </c>
      <c r="L1541" s="19">
        <f t="shared" si="281"/>
        <v>3419.31</v>
      </c>
      <c r="M1541" s="19">
        <f t="shared" si="282"/>
        <v>3419.31</v>
      </c>
      <c r="N1541" s="19">
        <v>27</v>
      </c>
    </row>
    <row r="1542" s="13" customFormat="1" customHeight="1" spans="1:14">
      <c r="A1542" s="19">
        <f t="shared" si="280"/>
        <v>1540</v>
      </c>
      <c r="B1542" s="19" t="s">
        <v>5580</v>
      </c>
      <c r="C1542" s="19" t="s">
        <v>5581</v>
      </c>
      <c r="D1542" s="20" t="s">
        <v>1265</v>
      </c>
      <c r="E1542" s="19" t="s">
        <v>5582</v>
      </c>
      <c r="F1542" s="19">
        <v>4999</v>
      </c>
      <c r="G1542" s="19">
        <v>4999</v>
      </c>
      <c r="H1542" s="19">
        <v>2399.52</v>
      </c>
      <c r="I1542" s="19">
        <v>1019.79</v>
      </c>
      <c r="J1542" s="19">
        <v>0</v>
      </c>
      <c r="K1542" s="19" t="s">
        <v>1744</v>
      </c>
      <c r="L1542" s="19">
        <f t="shared" si="281"/>
        <v>3419.31</v>
      </c>
      <c r="M1542" s="19">
        <f t="shared" si="282"/>
        <v>3419.31</v>
      </c>
      <c r="N1542" s="19">
        <v>27</v>
      </c>
    </row>
    <row r="1543" s="13" customFormat="1" customHeight="1" spans="1:14">
      <c r="A1543" s="19">
        <f t="shared" si="280"/>
        <v>1541</v>
      </c>
      <c r="B1543" s="19" t="s">
        <v>5583</v>
      </c>
      <c r="C1543" s="19" t="s">
        <v>2992</v>
      </c>
      <c r="D1543" s="20" t="s">
        <v>1265</v>
      </c>
      <c r="E1543" s="19" t="s">
        <v>3729</v>
      </c>
      <c r="F1543" s="19">
        <v>4999</v>
      </c>
      <c r="G1543" s="19">
        <v>4999</v>
      </c>
      <c r="H1543" s="19">
        <v>2399.52</v>
      </c>
      <c r="I1543" s="19">
        <v>1019.79</v>
      </c>
      <c r="J1543" s="19">
        <v>0</v>
      </c>
      <c r="K1543" s="19" t="s">
        <v>1744</v>
      </c>
      <c r="L1543" s="19">
        <f t="shared" si="281"/>
        <v>3419.31</v>
      </c>
      <c r="M1543" s="19">
        <f t="shared" si="282"/>
        <v>3419.31</v>
      </c>
      <c r="N1543" s="19">
        <v>27</v>
      </c>
    </row>
    <row r="1544" s="13" customFormat="1" customHeight="1" spans="1:14">
      <c r="A1544" s="19">
        <f t="shared" si="280"/>
        <v>1542</v>
      </c>
      <c r="B1544" s="19" t="s">
        <v>5584</v>
      </c>
      <c r="C1544" s="19" t="s">
        <v>5585</v>
      </c>
      <c r="D1544" s="20" t="s">
        <v>1265</v>
      </c>
      <c r="E1544" s="19" t="s">
        <v>5586</v>
      </c>
      <c r="F1544" s="19" t="s">
        <v>1754</v>
      </c>
      <c r="G1544" s="19">
        <v>4999</v>
      </c>
      <c r="H1544" s="19">
        <v>1599.68</v>
      </c>
      <c r="I1544" s="19">
        <v>679.86</v>
      </c>
      <c r="J1544" s="19" t="s">
        <v>3439</v>
      </c>
      <c r="K1544" s="19" t="s">
        <v>2303</v>
      </c>
      <c r="L1544" s="19">
        <f t="shared" si="281"/>
        <v>2279.54</v>
      </c>
      <c r="M1544" s="19">
        <f>L1544</f>
        <v>2279.54</v>
      </c>
      <c r="N1544" s="19">
        <v>22</v>
      </c>
    </row>
    <row r="1545" s="13" customFormat="1" customHeight="1" spans="1:14">
      <c r="A1545" s="19">
        <f t="shared" si="280"/>
        <v>1543</v>
      </c>
      <c r="B1545" s="19" t="s">
        <v>5587</v>
      </c>
      <c r="C1545" s="19" t="s">
        <v>5588</v>
      </c>
      <c r="D1545" s="20" t="s">
        <v>1269</v>
      </c>
      <c r="E1545" s="19" t="s">
        <v>2688</v>
      </c>
      <c r="F1545" s="19">
        <v>4999</v>
      </c>
      <c r="G1545" s="19">
        <v>4999</v>
      </c>
      <c r="H1545" s="19">
        <f t="shared" ref="H1545:H1549" si="283">799.84*3</f>
        <v>2399.52</v>
      </c>
      <c r="I1545" s="19">
        <f t="shared" ref="I1545:I1549" si="284">339.93*3</f>
        <v>1019.79</v>
      </c>
      <c r="J1545" s="19">
        <v>0</v>
      </c>
      <c r="K1545" s="19" t="s">
        <v>1744</v>
      </c>
      <c r="L1545" s="19">
        <f t="shared" ref="L1545:L1552" si="285">H1545+I1545</f>
        <v>3419.31</v>
      </c>
      <c r="M1545" s="19">
        <f t="shared" ref="M1545:M1549" si="286">L1545</f>
        <v>3419.31</v>
      </c>
      <c r="N1545" s="19">
        <v>27</v>
      </c>
    </row>
    <row r="1546" s="13" customFormat="1" customHeight="1" spans="1:14">
      <c r="A1546" s="19">
        <f t="shared" ref="A1546:A1555" si="287">ROW()-2</f>
        <v>1544</v>
      </c>
      <c r="B1546" s="19" t="s">
        <v>5589</v>
      </c>
      <c r="C1546" s="19" t="s">
        <v>5590</v>
      </c>
      <c r="D1546" s="20" t="s">
        <v>1269</v>
      </c>
      <c r="E1546" s="19" t="s">
        <v>5591</v>
      </c>
      <c r="F1546" s="19">
        <v>4999</v>
      </c>
      <c r="G1546" s="19">
        <v>4999</v>
      </c>
      <c r="H1546" s="19">
        <f t="shared" si="283"/>
        <v>2399.52</v>
      </c>
      <c r="I1546" s="19">
        <f t="shared" si="284"/>
        <v>1019.79</v>
      </c>
      <c r="J1546" s="19">
        <v>0</v>
      </c>
      <c r="K1546" s="19" t="s">
        <v>1744</v>
      </c>
      <c r="L1546" s="19">
        <f t="shared" si="285"/>
        <v>3419.31</v>
      </c>
      <c r="M1546" s="19">
        <f t="shared" si="286"/>
        <v>3419.31</v>
      </c>
      <c r="N1546" s="19">
        <v>11</v>
      </c>
    </row>
    <row r="1547" s="13" customFormat="1" customHeight="1" spans="1:14">
      <c r="A1547" s="19">
        <f t="shared" si="287"/>
        <v>1545</v>
      </c>
      <c r="B1547" s="19" t="s">
        <v>5592</v>
      </c>
      <c r="C1547" s="19" t="s">
        <v>5593</v>
      </c>
      <c r="D1547" s="20" t="s">
        <v>1269</v>
      </c>
      <c r="E1547" s="19" t="s">
        <v>2035</v>
      </c>
      <c r="F1547" s="19">
        <v>4999</v>
      </c>
      <c r="G1547" s="19">
        <v>4999</v>
      </c>
      <c r="H1547" s="19">
        <f t="shared" si="283"/>
        <v>2399.52</v>
      </c>
      <c r="I1547" s="19">
        <f t="shared" si="284"/>
        <v>1019.79</v>
      </c>
      <c r="J1547" s="19">
        <v>0</v>
      </c>
      <c r="K1547" s="19" t="s">
        <v>1744</v>
      </c>
      <c r="L1547" s="19">
        <f t="shared" si="285"/>
        <v>3419.31</v>
      </c>
      <c r="M1547" s="19">
        <f t="shared" si="286"/>
        <v>3419.31</v>
      </c>
      <c r="N1547" s="19">
        <v>16</v>
      </c>
    </row>
    <row r="1548" s="13" customFormat="1" customHeight="1" spans="1:14">
      <c r="A1548" s="19">
        <f t="shared" si="287"/>
        <v>1546</v>
      </c>
      <c r="B1548" s="19" t="s">
        <v>5594</v>
      </c>
      <c r="C1548" s="19" t="s">
        <v>5595</v>
      </c>
      <c r="D1548" s="20" t="s">
        <v>1269</v>
      </c>
      <c r="E1548" s="19" t="s">
        <v>5574</v>
      </c>
      <c r="F1548" s="19">
        <v>4999</v>
      </c>
      <c r="G1548" s="19">
        <v>4999</v>
      </c>
      <c r="H1548" s="19">
        <f t="shared" si="283"/>
        <v>2399.52</v>
      </c>
      <c r="I1548" s="19">
        <f t="shared" si="284"/>
        <v>1019.79</v>
      </c>
      <c r="J1548" s="19">
        <v>0</v>
      </c>
      <c r="K1548" s="19" t="s">
        <v>1744</v>
      </c>
      <c r="L1548" s="19">
        <f t="shared" si="285"/>
        <v>3419.31</v>
      </c>
      <c r="M1548" s="19">
        <f t="shared" si="286"/>
        <v>3419.31</v>
      </c>
      <c r="N1548" s="19">
        <v>10</v>
      </c>
    </row>
    <row r="1549" s="13" customFormat="1" customHeight="1" spans="1:14">
      <c r="A1549" s="19">
        <f t="shared" si="287"/>
        <v>1547</v>
      </c>
      <c r="B1549" s="19" t="s">
        <v>5596</v>
      </c>
      <c r="C1549" s="19" t="s">
        <v>5597</v>
      </c>
      <c r="D1549" s="20" t="s">
        <v>1269</v>
      </c>
      <c r="E1549" s="19" t="s">
        <v>1819</v>
      </c>
      <c r="F1549" s="19">
        <v>4999</v>
      </c>
      <c r="G1549" s="19">
        <v>4999</v>
      </c>
      <c r="H1549" s="19">
        <f t="shared" si="283"/>
        <v>2399.52</v>
      </c>
      <c r="I1549" s="19">
        <f t="shared" si="284"/>
        <v>1019.79</v>
      </c>
      <c r="J1549" s="19">
        <v>0</v>
      </c>
      <c r="K1549" s="19" t="s">
        <v>1744</v>
      </c>
      <c r="L1549" s="19">
        <f t="shared" si="285"/>
        <v>3419.31</v>
      </c>
      <c r="M1549" s="19">
        <f t="shared" si="286"/>
        <v>3419.31</v>
      </c>
      <c r="N1549" s="19">
        <v>15</v>
      </c>
    </row>
    <row r="1550" s="13" customFormat="1" customHeight="1" spans="1:14">
      <c r="A1550" s="19">
        <f t="shared" si="287"/>
        <v>1548</v>
      </c>
      <c r="B1550" s="19" t="s">
        <v>5598</v>
      </c>
      <c r="C1550" s="19" t="s">
        <v>5599</v>
      </c>
      <c r="D1550" s="20" t="s">
        <v>1273</v>
      </c>
      <c r="E1550" s="19" t="s">
        <v>5600</v>
      </c>
      <c r="F1550" s="19">
        <v>4999</v>
      </c>
      <c r="G1550" s="19">
        <v>4999</v>
      </c>
      <c r="H1550" s="19">
        <v>2399.52</v>
      </c>
      <c r="I1550" s="19">
        <v>1019.79</v>
      </c>
      <c r="J1550" s="19">
        <v>0</v>
      </c>
      <c r="K1550" s="19" t="s">
        <v>1744</v>
      </c>
      <c r="L1550" s="19">
        <f t="shared" si="285"/>
        <v>3419.31</v>
      </c>
      <c r="M1550" s="19">
        <f t="shared" ref="M1550:M1552" si="288">H1550+I1550</f>
        <v>3419.31</v>
      </c>
      <c r="N1550" s="19">
        <v>18</v>
      </c>
    </row>
    <row r="1551" s="13" customFormat="1" customHeight="1" spans="1:14">
      <c r="A1551" s="19">
        <f t="shared" si="287"/>
        <v>1549</v>
      </c>
      <c r="B1551" s="19" t="s">
        <v>5601</v>
      </c>
      <c r="C1551" s="19" t="s">
        <v>2509</v>
      </c>
      <c r="D1551" s="20" t="s">
        <v>1273</v>
      </c>
      <c r="E1551" s="19" t="s">
        <v>4808</v>
      </c>
      <c r="F1551" s="19">
        <v>4999</v>
      </c>
      <c r="G1551" s="19">
        <v>4999</v>
      </c>
      <c r="H1551" s="19">
        <v>2399.52</v>
      </c>
      <c r="I1551" s="19">
        <v>1019.79</v>
      </c>
      <c r="J1551" s="19">
        <v>0</v>
      </c>
      <c r="K1551" s="19" t="s">
        <v>1744</v>
      </c>
      <c r="L1551" s="19">
        <f t="shared" si="285"/>
        <v>3419.31</v>
      </c>
      <c r="M1551" s="19">
        <f t="shared" si="288"/>
        <v>3419.31</v>
      </c>
      <c r="N1551" s="19">
        <v>18</v>
      </c>
    </row>
    <row r="1552" s="13" customFormat="1" customHeight="1" spans="1:14">
      <c r="A1552" s="19">
        <f t="shared" si="287"/>
        <v>1550</v>
      </c>
      <c r="B1552" s="19" t="s">
        <v>5602</v>
      </c>
      <c r="C1552" s="19" t="s">
        <v>5603</v>
      </c>
      <c r="D1552" s="20" t="s">
        <v>1273</v>
      </c>
      <c r="E1552" s="19" t="s">
        <v>3023</v>
      </c>
      <c r="F1552" s="19">
        <v>4999</v>
      </c>
      <c r="G1552" s="19">
        <v>4999</v>
      </c>
      <c r="H1552" s="19">
        <v>2399.52</v>
      </c>
      <c r="I1552" s="19">
        <v>1019.79</v>
      </c>
      <c r="J1552" s="19">
        <v>0</v>
      </c>
      <c r="K1552" s="19" t="s">
        <v>1744</v>
      </c>
      <c r="L1552" s="19">
        <f t="shared" si="285"/>
        <v>3419.31</v>
      </c>
      <c r="M1552" s="19">
        <f t="shared" si="288"/>
        <v>3419.31</v>
      </c>
      <c r="N1552" s="19">
        <v>0</v>
      </c>
    </row>
    <row r="1553" s="13" customFormat="1" customHeight="1" spans="1:14">
      <c r="A1553" s="19">
        <f t="shared" si="287"/>
        <v>1551</v>
      </c>
      <c r="B1553" s="19" t="s">
        <v>5604</v>
      </c>
      <c r="C1553" s="19" t="s">
        <v>5605</v>
      </c>
      <c r="D1553" s="20" t="s">
        <v>1277</v>
      </c>
      <c r="E1553" s="19" t="s">
        <v>4468</v>
      </c>
      <c r="F1553" s="19">
        <v>4999</v>
      </c>
      <c r="G1553" s="19">
        <v>4999</v>
      </c>
      <c r="H1553" s="19">
        <v>2399.52</v>
      </c>
      <c r="I1553" s="19">
        <v>1019.79</v>
      </c>
      <c r="J1553" s="19">
        <v>0</v>
      </c>
      <c r="K1553" s="19" t="s">
        <v>1744</v>
      </c>
      <c r="L1553" s="19">
        <v>3419.31</v>
      </c>
      <c r="M1553" s="19">
        <v>3419.31</v>
      </c>
      <c r="N1553" s="19">
        <v>17</v>
      </c>
    </row>
    <row r="1554" s="13" customFormat="1" customHeight="1" spans="1:14">
      <c r="A1554" s="19">
        <f t="shared" si="287"/>
        <v>1552</v>
      </c>
      <c r="B1554" s="19" t="s">
        <v>5606</v>
      </c>
      <c r="C1554" s="19" t="s">
        <v>5607</v>
      </c>
      <c r="D1554" s="20" t="s">
        <v>1277</v>
      </c>
      <c r="E1554" s="19" t="s">
        <v>5608</v>
      </c>
      <c r="F1554" s="19">
        <v>4999</v>
      </c>
      <c r="G1554" s="19">
        <v>4999</v>
      </c>
      <c r="H1554" s="19">
        <v>2399.52</v>
      </c>
      <c r="I1554" s="19">
        <v>1019.79</v>
      </c>
      <c r="J1554" s="19">
        <v>0</v>
      </c>
      <c r="K1554" s="19" t="s">
        <v>1744</v>
      </c>
      <c r="L1554" s="19">
        <v>3419.31</v>
      </c>
      <c r="M1554" s="19">
        <v>3419.31</v>
      </c>
      <c r="N1554" s="19">
        <v>2</v>
      </c>
    </row>
    <row r="1555" s="13" customFormat="1" customHeight="1" spans="1:14">
      <c r="A1555" s="19">
        <f t="shared" si="287"/>
        <v>1553</v>
      </c>
      <c r="B1555" s="19" t="s">
        <v>5609</v>
      </c>
      <c r="C1555" s="19" t="s">
        <v>5610</v>
      </c>
      <c r="D1555" s="20" t="s">
        <v>1281</v>
      </c>
      <c r="E1555" s="19" t="s">
        <v>1942</v>
      </c>
      <c r="F1555" s="19">
        <v>4999</v>
      </c>
      <c r="G1555" s="19">
        <v>4999</v>
      </c>
      <c r="H1555" s="19">
        <f>F1555*0.16*(MID(K1555,12,2)-MID(K1555,5,2)+1)</f>
        <v>2399.52</v>
      </c>
      <c r="I1555" s="19">
        <v>1019.79</v>
      </c>
      <c r="J1555" s="19">
        <v>0</v>
      </c>
      <c r="K1555" s="19" t="s">
        <v>1744</v>
      </c>
      <c r="L1555" s="19">
        <f>H1555+I1555</f>
        <v>3419.31</v>
      </c>
      <c r="M1555" s="19">
        <f>L1555</f>
        <v>3419.31</v>
      </c>
      <c r="N1555" s="19">
        <v>8</v>
      </c>
    </row>
    <row r="1556" s="13" customFormat="1" customHeight="1" spans="1:14">
      <c r="A1556" s="19">
        <f t="shared" ref="A1556:A1565" si="289">ROW()-2</f>
        <v>1554</v>
      </c>
      <c r="B1556" s="19" t="s">
        <v>5611</v>
      </c>
      <c r="C1556" s="19" t="s">
        <v>5612</v>
      </c>
      <c r="D1556" s="20" t="s">
        <v>1285</v>
      </c>
      <c r="E1556" s="19" t="s">
        <v>5613</v>
      </c>
      <c r="F1556" s="19">
        <v>4999</v>
      </c>
      <c r="G1556" s="19">
        <v>4999</v>
      </c>
      <c r="H1556" s="19">
        <v>2399.52</v>
      </c>
      <c r="I1556" s="19">
        <f t="shared" ref="I1556:I1561" si="290">1019.79</f>
        <v>1019.79</v>
      </c>
      <c r="J1556" s="19">
        <v>0</v>
      </c>
      <c r="K1556" s="19" t="s">
        <v>1744</v>
      </c>
      <c r="L1556" s="19">
        <f t="shared" ref="L1556:L1566" si="291">H1556+I1556</f>
        <v>3419.31</v>
      </c>
      <c r="M1556" s="19">
        <f t="shared" ref="M1556:M1566" si="292">L1556</f>
        <v>3419.31</v>
      </c>
      <c r="N1556" s="19">
        <v>24</v>
      </c>
    </row>
    <row r="1557" s="13" customFormat="1" customHeight="1" spans="1:14">
      <c r="A1557" s="19">
        <f t="shared" si="289"/>
        <v>1555</v>
      </c>
      <c r="B1557" s="19" t="s">
        <v>5614</v>
      </c>
      <c r="C1557" s="19" t="s">
        <v>5615</v>
      </c>
      <c r="D1557" s="20" t="s">
        <v>1285</v>
      </c>
      <c r="E1557" s="19" t="s">
        <v>5616</v>
      </c>
      <c r="F1557" s="19">
        <v>4999</v>
      </c>
      <c r="G1557" s="19">
        <v>4999</v>
      </c>
      <c r="H1557" s="19">
        <v>2399.52</v>
      </c>
      <c r="I1557" s="19">
        <f t="shared" si="290"/>
        <v>1019.79</v>
      </c>
      <c r="J1557" s="19">
        <v>0</v>
      </c>
      <c r="K1557" s="19" t="s">
        <v>1744</v>
      </c>
      <c r="L1557" s="19">
        <f t="shared" si="291"/>
        <v>3419.31</v>
      </c>
      <c r="M1557" s="19">
        <f t="shared" si="292"/>
        <v>3419.31</v>
      </c>
      <c r="N1557" s="19">
        <v>11</v>
      </c>
    </row>
    <row r="1558" s="13" customFormat="1" customHeight="1" spans="1:14">
      <c r="A1558" s="19">
        <f t="shared" si="289"/>
        <v>1556</v>
      </c>
      <c r="B1558" s="19" t="s">
        <v>5617</v>
      </c>
      <c r="C1558" s="19" t="s">
        <v>4032</v>
      </c>
      <c r="D1558" s="20" t="s">
        <v>1285</v>
      </c>
      <c r="E1558" s="19" t="s">
        <v>5618</v>
      </c>
      <c r="F1558" s="19">
        <v>4999</v>
      </c>
      <c r="G1558" s="19">
        <v>4999</v>
      </c>
      <c r="H1558" s="19">
        <v>2399.52</v>
      </c>
      <c r="I1558" s="19">
        <f t="shared" si="290"/>
        <v>1019.79</v>
      </c>
      <c r="J1558" s="19">
        <v>0</v>
      </c>
      <c r="K1558" s="19" t="s">
        <v>1744</v>
      </c>
      <c r="L1558" s="19">
        <f t="shared" si="291"/>
        <v>3419.31</v>
      </c>
      <c r="M1558" s="19">
        <f t="shared" si="292"/>
        <v>3419.31</v>
      </c>
      <c r="N1558" s="19">
        <v>6</v>
      </c>
    </row>
    <row r="1559" s="13" customFormat="1" customHeight="1" spans="1:14">
      <c r="A1559" s="19">
        <f t="shared" si="289"/>
        <v>1557</v>
      </c>
      <c r="B1559" s="19" t="s">
        <v>5619</v>
      </c>
      <c r="C1559" s="19" t="s">
        <v>5620</v>
      </c>
      <c r="D1559" s="20" t="s">
        <v>1285</v>
      </c>
      <c r="E1559" s="19" t="s">
        <v>5621</v>
      </c>
      <c r="F1559" s="19">
        <v>4999</v>
      </c>
      <c r="G1559" s="19">
        <v>4999</v>
      </c>
      <c r="H1559" s="19">
        <v>2399.52</v>
      </c>
      <c r="I1559" s="19">
        <f t="shared" si="290"/>
        <v>1019.79</v>
      </c>
      <c r="J1559" s="19">
        <v>0</v>
      </c>
      <c r="K1559" s="19" t="s">
        <v>1744</v>
      </c>
      <c r="L1559" s="19">
        <f t="shared" si="291"/>
        <v>3419.31</v>
      </c>
      <c r="M1559" s="19">
        <f t="shared" si="292"/>
        <v>3419.31</v>
      </c>
      <c r="N1559" s="19">
        <v>6</v>
      </c>
    </row>
    <row r="1560" s="13" customFormat="1" customHeight="1" spans="1:14">
      <c r="A1560" s="19">
        <f t="shared" si="289"/>
        <v>1558</v>
      </c>
      <c r="B1560" s="19" t="s">
        <v>5622</v>
      </c>
      <c r="C1560" s="19" t="s">
        <v>5623</v>
      </c>
      <c r="D1560" s="20" t="s">
        <v>1285</v>
      </c>
      <c r="E1560" s="19" t="s">
        <v>5624</v>
      </c>
      <c r="F1560" s="19">
        <v>4999</v>
      </c>
      <c r="G1560" s="19">
        <v>4999</v>
      </c>
      <c r="H1560" s="19">
        <v>2399.52</v>
      </c>
      <c r="I1560" s="19">
        <f t="shared" si="290"/>
        <v>1019.79</v>
      </c>
      <c r="J1560" s="19">
        <v>0</v>
      </c>
      <c r="K1560" s="19" t="s">
        <v>1744</v>
      </c>
      <c r="L1560" s="19">
        <f t="shared" si="291"/>
        <v>3419.31</v>
      </c>
      <c r="M1560" s="19">
        <f t="shared" si="292"/>
        <v>3419.31</v>
      </c>
      <c r="N1560" s="19">
        <v>20</v>
      </c>
    </row>
    <row r="1561" s="13" customFormat="1" customHeight="1" spans="1:14">
      <c r="A1561" s="19">
        <f t="shared" si="289"/>
        <v>1559</v>
      </c>
      <c r="B1561" s="19" t="s">
        <v>5625</v>
      </c>
      <c r="C1561" s="19" t="s">
        <v>5626</v>
      </c>
      <c r="D1561" s="20" t="s">
        <v>1285</v>
      </c>
      <c r="E1561" s="19" t="s">
        <v>5627</v>
      </c>
      <c r="F1561" s="19">
        <v>4999</v>
      </c>
      <c r="G1561" s="19">
        <v>4999</v>
      </c>
      <c r="H1561" s="19">
        <v>2399.52</v>
      </c>
      <c r="I1561" s="19">
        <f t="shared" si="290"/>
        <v>1019.79</v>
      </c>
      <c r="J1561" s="19">
        <v>0</v>
      </c>
      <c r="K1561" s="19" t="s">
        <v>1744</v>
      </c>
      <c r="L1561" s="19">
        <f t="shared" si="291"/>
        <v>3419.31</v>
      </c>
      <c r="M1561" s="19">
        <f t="shared" si="292"/>
        <v>3419.31</v>
      </c>
      <c r="N1561" s="19">
        <v>2</v>
      </c>
    </row>
    <row r="1562" s="13" customFormat="1" customHeight="1" spans="1:14">
      <c r="A1562" s="19">
        <f t="shared" si="289"/>
        <v>1560</v>
      </c>
      <c r="B1562" s="19" t="s">
        <v>5628</v>
      </c>
      <c r="C1562" s="19" t="s">
        <v>5629</v>
      </c>
      <c r="D1562" s="20" t="s">
        <v>1289</v>
      </c>
      <c r="E1562" s="19" t="s">
        <v>5630</v>
      </c>
      <c r="F1562" s="19">
        <v>4999</v>
      </c>
      <c r="G1562" s="19">
        <v>4999</v>
      </c>
      <c r="H1562" s="19">
        <f>F1562*0.16*(MID(K1562,12,2)-MID(K1562,5,2)+1)</f>
        <v>2399.52</v>
      </c>
      <c r="I1562" s="19">
        <v>1019.79</v>
      </c>
      <c r="J1562" s="19">
        <v>0</v>
      </c>
      <c r="K1562" s="19" t="s">
        <v>1744</v>
      </c>
      <c r="L1562" s="19">
        <f t="shared" si="291"/>
        <v>3419.31</v>
      </c>
      <c r="M1562" s="19">
        <f t="shared" si="292"/>
        <v>3419.31</v>
      </c>
      <c r="N1562" s="19">
        <v>12</v>
      </c>
    </row>
    <row r="1563" s="13" customFormat="1" customHeight="1" spans="1:14">
      <c r="A1563" s="19">
        <f t="shared" si="289"/>
        <v>1561</v>
      </c>
      <c r="B1563" s="19" t="s">
        <v>5631</v>
      </c>
      <c r="C1563" s="19" t="s">
        <v>5632</v>
      </c>
      <c r="D1563" s="20" t="s">
        <v>1289</v>
      </c>
      <c r="E1563" s="19" t="s">
        <v>5633</v>
      </c>
      <c r="F1563" s="19">
        <v>4999</v>
      </c>
      <c r="G1563" s="19">
        <v>4999</v>
      </c>
      <c r="H1563" s="19">
        <f>F1563*0.16*(MID(K1563,12,2)-MID(K1563,5,2)+1)</f>
        <v>2399.52</v>
      </c>
      <c r="I1563" s="19">
        <v>1019.79</v>
      </c>
      <c r="J1563" s="19">
        <v>0</v>
      </c>
      <c r="K1563" s="19" t="s">
        <v>1744</v>
      </c>
      <c r="L1563" s="19">
        <f t="shared" si="291"/>
        <v>3419.31</v>
      </c>
      <c r="M1563" s="19">
        <f t="shared" si="292"/>
        <v>3419.31</v>
      </c>
      <c r="N1563" s="19">
        <v>12</v>
      </c>
    </row>
    <row r="1564" s="13" customFormat="1" customHeight="1" spans="1:14">
      <c r="A1564" s="19">
        <f t="shared" si="289"/>
        <v>1562</v>
      </c>
      <c r="B1564" s="19" t="s">
        <v>5634</v>
      </c>
      <c r="C1564" s="19" t="s">
        <v>5635</v>
      </c>
      <c r="D1564" s="20" t="s">
        <v>1293</v>
      </c>
      <c r="E1564" s="19" t="s">
        <v>5636</v>
      </c>
      <c r="F1564" s="19">
        <v>4999</v>
      </c>
      <c r="G1564" s="19">
        <v>4999</v>
      </c>
      <c r="H1564" s="19">
        <f t="shared" ref="H1564:H1566" si="293">F1564*0.16*(MID(K1564,12,2)-MID(K1564,5,2)+1)</f>
        <v>2399.52</v>
      </c>
      <c r="I1564" s="19">
        <v>1019.79</v>
      </c>
      <c r="J1564" s="19">
        <v>0</v>
      </c>
      <c r="K1564" s="19" t="s">
        <v>1744</v>
      </c>
      <c r="L1564" s="19">
        <f t="shared" si="291"/>
        <v>3419.31</v>
      </c>
      <c r="M1564" s="19">
        <f t="shared" si="292"/>
        <v>3419.31</v>
      </c>
      <c r="N1564" s="19">
        <v>24</v>
      </c>
    </row>
    <row r="1565" s="13" customFormat="1" customHeight="1" spans="1:14">
      <c r="A1565" s="19">
        <f t="shared" si="289"/>
        <v>1563</v>
      </c>
      <c r="B1565" s="19" t="s">
        <v>5637</v>
      </c>
      <c r="C1565" s="19" t="s">
        <v>5638</v>
      </c>
      <c r="D1565" s="20" t="s">
        <v>1293</v>
      </c>
      <c r="E1565" s="19" t="s">
        <v>5639</v>
      </c>
      <c r="F1565" s="19">
        <v>4999</v>
      </c>
      <c r="G1565" s="19">
        <v>4999</v>
      </c>
      <c r="H1565" s="19">
        <f t="shared" si="293"/>
        <v>2399.52</v>
      </c>
      <c r="I1565" s="19">
        <v>1019.79</v>
      </c>
      <c r="J1565" s="19">
        <v>0</v>
      </c>
      <c r="K1565" s="19" t="s">
        <v>1744</v>
      </c>
      <c r="L1565" s="19">
        <f t="shared" si="291"/>
        <v>3419.31</v>
      </c>
      <c r="M1565" s="19">
        <f t="shared" si="292"/>
        <v>3419.31</v>
      </c>
      <c r="N1565" s="19">
        <v>11</v>
      </c>
    </row>
    <row r="1566" s="13" customFormat="1" customHeight="1" spans="1:14">
      <c r="A1566" s="19">
        <f t="shared" ref="A1566:A1575" si="294">ROW()-2</f>
        <v>1564</v>
      </c>
      <c r="B1566" s="19" t="s">
        <v>5640</v>
      </c>
      <c r="C1566" s="19" t="s">
        <v>5641</v>
      </c>
      <c r="D1566" s="20" t="s">
        <v>1293</v>
      </c>
      <c r="E1566" s="19" t="s">
        <v>5642</v>
      </c>
      <c r="F1566" s="19">
        <v>4999</v>
      </c>
      <c r="G1566" s="19">
        <v>4999</v>
      </c>
      <c r="H1566" s="19">
        <f t="shared" si="293"/>
        <v>2399.52</v>
      </c>
      <c r="I1566" s="19">
        <v>1019.79</v>
      </c>
      <c r="J1566" s="19">
        <v>0</v>
      </c>
      <c r="K1566" s="19" t="s">
        <v>1744</v>
      </c>
      <c r="L1566" s="19">
        <f t="shared" si="291"/>
        <v>3419.31</v>
      </c>
      <c r="M1566" s="19">
        <f t="shared" si="292"/>
        <v>3419.31</v>
      </c>
      <c r="N1566" s="19">
        <v>5</v>
      </c>
    </row>
    <row r="1567" s="13" customFormat="1" customHeight="1" spans="1:14">
      <c r="A1567" s="19">
        <f t="shared" si="294"/>
        <v>1565</v>
      </c>
      <c r="B1567" s="19" t="s">
        <v>5643</v>
      </c>
      <c r="C1567" s="19" t="s">
        <v>5644</v>
      </c>
      <c r="D1567" s="20" t="s">
        <v>1297</v>
      </c>
      <c r="E1567" s="19" t="s">
        <v>5645</v>
      </c>
      <c r="F1567" s="19">
        <v>4999</v>
      </c>
      <c r="G1567" s="19">
        <v>4999</v>
      </c>
      <c r="H1567" s="19">
        <v>2399.52</v>
      </c>
      <c r="I1567" s="19">
        <v>1019.79</v>
      </c>
      <c r="J1567" s="19">
        <v>0</v>
      </c>
      <c r="K1567" s="19" t="s">
        <v>1744</v>
      </c>
      <c r="L1567" s="19">
        <v>3419.31</v>
      </c>
      <c r="M1567" s="19">
        <v>3419.31</v>
      </c>
      <c r="N1567" s="19">
        <v>16</v>
      </c>
    </row>
    <row r="1568" s="13" customFormat="1" customHeight="1" spans="1:14">
      <c r="A1568" s="19">
        <f t="shared" si="294"/>
        <v>1566</v>
      </c>
      <c r="B1568" s="19" t="s">
        <v>5646</v>
      </c>
      <c r="C1568" s="19" t="s">
        <v>5647</v>
      </c>
      <c r="D1568" s="20" t="s">
        <v>1301</v>
      </c>
      <c r="E1568" s="19" t="s">
        <v>5648</v>
      </c>
      <c r="F1568" s="19">
        <v>4999</v>
      </c>
      <c r="G1568" s="19">
        <v>4999</v>
      </c>
      <c r="H1568" s="19">
        <v>2399.52</v>
      </c>
      <c r="I1568" s="19">
        <v>1019.79</v>
      </c>
      <c r="J1568" s="19">
        <v>0</v>
      </c>
      <c r="K1568" s="19" t="s">
        <v>1744</v>
      </c>
      <c r="L1568" s="19">
        <v>3419.31</v>
      </c>
      <c r="M1568" s="19">
        <v>3419.31</v>
      </c>
      <c r="N1568" s="19">
        <v>8</v>
      </c>
    </row>
    <row r="1569" s="13" customFormat="1" customHeight="1" spans="1:14">
      <c r="A1569" s="19">
        <f t="shared" si="294"/>
        <v>1567</v>
      </c>
      <c r="B1569" s="19" t="s">
        <v>5649</v>
      </c>
      <c r="C1569" s="19" t="s">
        <v>5650</v>
      </c>
      <c r="D1569" s="20" t="s">
        <v>1301</v>
      </c>
      <c r="E1569" s="19" t="s">
        <v>5651</v>
      </c>
      <c r="F1569" s="19">
        <v>4999</v>
      </c>
      <c r="G1569" s="19">
        <v>4999</v>
      </c>
      <c r="H1569" s="19">
        <v>2399.52</v>
      </c>
      <c r="I1569" s="19">
        <v>1019.79</v>
      </c>
      <c r="J1569" s="19">
        <v>0</v>
      </c>
      <c r="K1569" s="19" t="s">
        <v>1744</v>
      </c>
      <c r="L1569" s="19">
        <v>3419.31</v>
      </c>
      <c r="M1569" s="19">
        <v>3419.31</v>
      </c>
      <c r="N1569" s="19">
        <v>8</v>
      </c>
    </row>
    <row r="1570" s="13" customFormat="1" customHeight="1" spans="1:14">
      <c r="A1570" s="19">
        <f t="shared" si="294"/>
        <v>1568</v>
      </c>
      <c r="B1570" s="19" t="s">
        <v>5652</v>
      </c>
      <c r="C1570" s="19" t="s">
        <v>5653</v>
      </c>
      <c r="D1570" s="20" t="s">
        <v>1301</v>
      </c>
      <c r="E1570" s="19" t="s">
        <v>5654</v>
      </c>
      <c r="F1570" s="19">
        <v>4999</v>
      </c>
      <c r="G1570" s="19">
        <v>4999</v>
      </c>
      <c r="H1570" s="19">
        <v>2399.52</v>
      </c>
      <c r="I1570" s="19">
        <v>1019.79</v>
      </c>
      <c r="J1570" s="19">
        <v>0</v>
      </c>
      <c r="K1570" s="19" t="s">
        <v>1744</v>
      </c>
      <c r="L1570" s="19">
        <v>3419.31</v>
      </c>
      <c r="M1570" s="19">
        <v>3419.31</v>
      </c>
      <c r="N1570" s="19">
        <v>4</v>
      </c>
    </row>
    <row r="1571" s="13" customFormat="1" customHeight="1" spans="1:14">
      <c r="A1571" s="19">
        <f t="shared" si="294"/>
        <v>1569</v>
      </c>
      <c r="B1571" s="19" t="s">
        <v>5655</v>
      </c>
      <c r="C1571" s="19" t="s">
        <v>3235</v>
      </c>
      <c r="D1571" s="20" t="s">
        <v>1305</v>
      </c>
      <c r="E1571" s="19" t="s">
        <v>4757</v>
      </c>
      <c r="F1571" s="19">
        <v>4999</v>
      </c>
      <c r="G1571" s="19">
        <v>4999</v>
      </c>
      <c r="H1571" s="19">
        <f>F1571*0.16*(MID(K1571,12,2)-MID(K1571,5,2)+1)</f>
        <v>2399.52</v>
      </c>
      <c r="I1571" s="19">
        <f>1019.79</f>
        <v>1019.79</v>
      </c>
      <c r="J1571" s="19">
        <v>0</v>
      </c>
      <c r="K1571" s="19" t="s">
        <v>1744</v>
      </c>
      <c r="L1571" s="19">
        <f>H1571+I1571</f>
        <v>3419.31</v>
      </c>
      <c r="M1571" s="19">
        <f>L1571</f>
        <v>3419.31</v>
      </c>
      <c r="N1571" s="19">
        <v>0</v>
      </c>
    </row>
    <row r="1572" s="13" customFormat="1" customHeight="1" spans="1:14">
      <c r="A1572" s="19">
        <f t="shared" si="294"/>
        <v>1570</v>
      </c>
      <c r="B1572" s="19" t="s">
        <v>5656</v>
      </c>
      <c r="C1572" s="19" t="s">
        <v>5657</v>
      </c>
      <c r="D1572" s="20" t="s">
        <v>1309</v>
      </c>
      <c r="E1572" s="19" t="s">
        <v>5087</v>
      </c>
      <c r="F1572" s="19">
        <v>4999</v>
      </c>
      <c r="G1572" s="19">
        <v>4999</v>
      </c>
      <c r="H1572" s="19">
        <v>799.84</v>
      </c>
      <c r="I1572" s="19">
        <v>339.93</v>
      </c>
      <c r="J1572" s="19">
        <v>0</v>
      </c>
      <c r="K1572" s="19">
        <v>202501</v>
      </c>
      <c r="L1572" s="19">
        <f t="shared" ref="L1572:L1581" si="295">I1572+H1572</f>
        <v>1139.77</v>
      </c>
      <c r="M1572" s="19">
        <f t="shared" ref="M1572:M1581" si="296">L1572+J1572</f>
        <v>1139.77</v>
      </c>
      <c r="N1572" s="19" t="s">
        <v>5658</v>
      </c>
    </row>
    <row r="1573" s="13" customFormat="1" customHeight="1" spans="1:14">
      <c r="A1573" s="19">
        <f t="shared" si="294"/>
        <v>1571</v>
      </c>
      <c r="B1573" s="19" t="s">
        <v>5659</v>
      </c>
      <c r="C1573" s="19" t="s">
        <v>5660</v>
      </c>
      <c r="D1573" s="20" t="s">
        <v>1309</v>
      </c>
      <c r="E1573" s="19" t="s">
        <v>2295</v>
      </c>
      <c r="F1573" s="19">
        <v>4999</v>
      </c>
      <c r="G1573" s="19">
        <v>4999</v>
      </c>
      <c r="H1573" s="19">
        <v>1599.68</v>
      </c>
      <c r="I1573" s="19">
        <v>679.86</v>
      </c>
      <c r="J1573" s="19">
        <v>0</v>
      </c>
      <c r="K1573" s="19" t="s">
        <v>2193</v>
      </c>
      <c r="L1573" s="19">
        <f t="shared" si="295"/>
        <v>2279.54</v>
      </c>
      <c r="M1573" s="19">
        <f t="shared" si="296"/>
        <v>2279.54</v>
      </c>
      <c r="N1573" s="19" t="s">
        <v>5658</v>
      </c>
    </row>
    <row r="1574" s="13" customFormat="1" customHeight="1" spans="1:14">
      <c r="A1574" s="19">
        <f t="shared" si="294"/>
        <v>1572</v>
      </c>
      <c r="B1574" s="19" t="s">
        <v>5661</v>
      </c>
      <c r="C1574" s="19" t="s">
        <v>5662</v>
      </c>
      <c r="D1574" s="20" t="s">
        <v>1309</v>
      </c>
      <c r="E1574" s="19" t="s">
        <v>5663</v>
      </c>
      <c r="F1574" s="19">
        <v>4999</v>
      </c>
      <c r="G1574" s="19">
        <v>4999</v>
      </c>
      <c r="H1574" s="19">
        <v>2399.52</v>
      </c>
      <c r="I1574" s="19">
        <v>1019.79</v>
      </c>
      <c r="J1574" s="19">
        <v>0</v>
      </c>
      <c r="K1574" s="19" t="s">
        <v>1744</v>
      </c>
      <c r="L1574" s="19">
        <f t="shared" si="295"/>
        <v>3419.31</v>
      </c>
      <c r="M1574" s="19">
        <f t="shared" si="296"/>
        <v>3419.31</v>
      </c>
      <c r="N1574" s="19" t="s">
        <v>4578</v>
      </c>
    </row>
    <row r="1575" s="13" customFormat="1" customHeight="1" spans="1:14">
      <c r="A1575" s="19">
        <f t="shared" si="294"/>
        <v>1573</v>
      </c>
      <c r="B1575" s="19" t="s">
        <v>5664</v>
      </c>
      <c r="C1575" s="19" t="s">
        <v>5665</v>
      </c>
      <c r="D1575" s="20" t="s">
        <v>1309</v>
      </c>
      <c r="E1575" s="19" t="s">
        <v>2095</v>
      </c>
      <c r="F1575" s="19">
        <v>4999</v>
      </c>
      <c r="G1575" s="19">
        <v>4999</v>
      </c>
      <c r="H1575" s="19">
        <v>2399.52</v>
      </c>
      <c r="I1575" s="19">
        <v>1019.79</v>
      </c>
      <c r="J1575" s="19">
        <v>0</v>
      </c>
      <c r="K1575" s="19" t="s">
        <v>1744</v>
      </c>
      <c r="L1575" s="19">
        <f t="shared" si="295"/>
        <v>3419.31</v>
      </c>
      <c r="M1575" s="19">
        <f t="shared" si="296"/>
        <v>3419.31</v>
      </c>
      <c r="N1575" s="19" t="s">
        <v>2330</v>
      </c>
    </row>
    <row r="1576" s="13" customFormat="1" customHeight="1" spans="1:14">
      <c r="A1576" s="19">
        <f t="shared" ref="A1576:A1585" si="297">ROW()-2</f>
        <v>1574</v>
      </c>
      <c r="B1576" s="19" t="s">
        <v>5666</v>
      </c>
      <c r="C1576" s="19" t="s">
        <v>5667</v>
      </c>
      <c r="D1576" s="20" t="s">
        <v>1309</v>
      </c>
      <c r="E1576" s="19" t="s">
        <v>5668</v>
      </c>
      <c r="F1576" s="19">
        <v>4999</v>
      </c>
      <c r="G1576" s="19">
        <v>4999</v>
      </c>
      <c r="H1576" s="19">
        <v>2399.52</v>
      </c>
      <c r="I1576" s="19">
        <v>1019.79</v>
      </c>
      <c r="J1576" s="19">
        <v>0</v>
      </c>
      <c r="K1576" s="19" t="s">
        <v>1744</v>
      </c>
      <c r="L1576" s="19">
        <f t="shared" si="295"/>
        <v>3419.31</v>
      </c>
      <c r="M1576" s="19">
        <f t="shared" si="296"/>
        <v>3419.31</v>
      </c>
      <c r="N1576" s="19" t="s">
        <v>5669</v>
      </c>
    </row>
    <row r="1577" s="13" customFormat="1" customHeight="1" spans="1:14">
      <c r="A1577" s="19">
        <f t="shared" si="297"/>
        <v>1575</v>
      </c>
      <c r="B1577" s="19" t="s">
        <v>5670</v>
      </c>
      <c r="C1577" s="19" t="s">
        <v>5671</v>
      </c>
      <c r="D1577" s="20" t="s">
        <v>1309</v>
      </c>
      <c r="E1577" s="19" t="s">
        <v>5400</v>
      </c>
      <c r="F1577" s="19">
        <v>4999</v>
      </c>
      <c r="G1577" s="19">
        <v>4999</v>
      </c>
      <c r="H1577" s="19">
        <v>2399.52</v>
      </c>
      <c r="I1577" s="19">
        <v>1019.79</v>
      </c>
      <c r="J1577" s="19">
        <v>0</v>
      </c>
      <c r="K1577" s="19" t="s">
        <v>1744</v>
      </c>
      <c r="L1577" s="19">
        <f t="shared" si="295"/>
        <v>3419.31</v>
      </c>
      <c r="M1577" s="19">
        <f t="shared" si="296"/>
        <v>3419.31</v>
      </c>
      <c r="N1577" s="19" t="s">
        <v>5672</v>
      </c>
    </row>
    <row r="1578" s="13" customFormat="1" customHeight="1" spans="1:14">
      <c r="A1578" s="19">
        <f t="shared" si="297"/>
        <v>1576</v>
      </c>
      <c r="B1578" s="19" t="s">
        <v>5673</v>
      </c>
      <c r="C1578" s="19" t="s">
        <v>5674</v>
      </c>
      <c r="D1578" s="20" t="s">
        <v>1309</v>
      </c>
      <c r="E1578" s="19" t="s">
        <v>4660</v>
      </c>
      <c r="F1578" s="19">
        <v>4999</v>
      </c>
      <c r="G1578" s="19">
        <v>4999</v>
      </c>
      <c r="H1578" s="19">
        <v>2399.52</v>
      </c>
      <c r="I1578" s="19">
        <v>1019.79</v>
      </c>
      <c r="J1578" s="19">
        <v>0</v>
      </c>
      <c r="K1578" s="19" t="s">
        <v>1744</v>
      </c>
      <c r="L1578" s="19">
        <f t="shared" si="295"/>
        <v>3419.31</v>
      </c>
      <c r="M1578" s="19">
        <f t="shared" si="296"/>
        <v>3419.31</v>
      </c>
      <c r="N1578" s="19" t="s">
        <v>5675</v>
      </c>
    </row>
    <row r="1579" s="13" customFormat="1" customHeight="1" spans="1:14">
      <c r="A1579" s="19">
        <f t="shared" si="297"/>
        <v>1577</v>
      </c>
      <c r="B1579" s="19" t="s">
        <v>5676</v>
      </c>
      <c r="C1579" s="19" t="s">
        <v>5677</v>
      </c>
      <c r="D1579" s="20" t="s">
        <v>1309</v>
      </c>
      <c r="E1579" s="19" t="s">
        <v>5678</v>
      </c>
      <c r="F1579" s="19">
        <v>4999</v>
      </c>
      <c r="G1579" s="19">
        <v>4999</v>
      </c>
      <c r="H1579" s="19">
        <v>2399.52</v>
      </c>
      <c r="I1579" s="19">
        <v>1019.79</v>
      </c>
      <c r="J1579" s="19">
        <v>0</v>
      </c>
      <c r="K1579" s="19" t="s">
        <v>1744</v>
      </c>
      <c r="L1579" s="19">
        <f t="shared" si="295"/>
        <v>3419.31</v>
      </c>
      <c r="M1579" s="19">
        <f t="shared" si="296"/>
        <v>3419.31</v>
      </c>
      <c r="N1579" s="19" t="s">
        <v>5675</v>
      </c>
    </row>
    <row r="1580" s="13" customFormat="1" customHeight="1" spans="1:14">
      <c r="A1580" s="19">
        <f t="shared" si="297"/>
        <v>1578</v>
      </c>
      <c r="B1580" s="19" t="s">
        <v>5679</v>
      </c>
      <c r="C1580" s="19" t="s">
        <v>5680</v>
      </c>
      <c r="D1580" s="20" t="s">
        <v>1309</v>
      </c>
      <c r="E1580" s="19" t="s">
        <v>5681</v>
      </c>
      <c r="F1580" s="19">
        <v>4999</v>
      </c>
      <c r="G1580" s="19">
        <v>4999</v>
      </c>
      <c r="H1580" s="19">
        <v>1599.68</v>
      </c>
      <c r="I1580" s="19">
        <v>679.86</v>
      </c>
      <c r="J1580" s="19">
        <v>0</v>
      </c>
      <c r="K1580" s="19" t="s">
        <v>2193</v>
      </c>
      <c r="L1580" s="19">
        <f t="shared" si="295"/>
        <v>2279.54</v>
      </c>
      <c r="M1580" s="19">
        <f t="shared" si="296"/>
        <v>2279.54</v>
      </c>
      <c r="N1580" s="19" t="s">
        <v>3439</v>
      </c>
    </row>
    <row r="1581" s="13" customFormat="1" customHeight="1" spans="1:14">
      <c r="A1581" s="19">
        <f t="shared" si="297"/>
        <v>1579</v>
      </c>
      <c r="B1581" s="19" t="s">
        <v>5682</v>
      </c>
      <c r="C1581" s="19" t="s">
        <v>5683</v>
      </c>
      <c r="D1581" s="20" t="s">
        <v>1309</v>
      </c>
      <c r="E1581" s="19" t="s">
        <v>5684</v>
      </c>
      <c r="F1581" s="19">
        <v>4999</v>
      </c>
      <c r="G1581" s="19">
        <v>4999</v>
      </c>
      <c r="H1581" s="19">
        <v>799.84</v>
      </c>
      <c r="I1581" s="19">
        <v>339.93</v>
      </c>
      <c r="J1581" s="19">
        <v>0</v>
      </c>
      <c r="K1581" s="19">
        <v>202503</v>
      </c>
      <c r="L1581" s="19">
        <f t="shared" si="295"/>
        <v>1139.77</v>
      </c>
      <c r="M1581" s="19">
        <f t="shared" si="296"/>
        <v>1139.77</v>
      </c>
      <c r="N1581" s="19" t="s">
        <v>3439</v>
      </c>
    </row>
    <row r="1582" s="13" customFormat="1" customHeight="1" spans="1:14">
      <c r="A1582" s="19">
        <f t="shared" si="297"/>
        <v>1580</v>
      </c>
      <c r="B1582" s="19" t="s">
        <v>5685</v>
      </c>
      <c r="C1582" s="19" t="s">
        <v>5686</v>
      </c>
      <c r="D1582" s="20" t="s">
        <v>1313</v>
      </c>
      <c r="E1582" s="19" t="s">
        <v>2138</v>
      </c>
      <c r="F1582" s="19">
        <v>4999</v>
      </c>
      <c r="G1582" s="19">
        <v>4999</v>
      </c>
      <c r="H1582" s="19">
        <v>2399.52</v>
      </c>
      <c r="I1582" s="19">
        <v>1019.79</v>
      </c>
      <c r="J1582" s="19">
        <v>0</v>
      </c>
      <c r="K1582" s="19" t="s">
        <v>1744</v>
      </c>
      <c r="L1582" s="19">
        <v>3419.31</v>
      </c>
      <c r="M1582" s="19">
        <v>3419.31</v>
      </c>
      <c r="N1582" s="19">
        <v>4</v>
      </c>
    </row>
    <row r="1583" s="13" customFormat="1" customHeight="1" spans="1:14">
      <c r="A1583" s="19">
        <f t="shared" si="297"/>
        <v>1581</v>
      </c>
      <c r="B1583" s="19" t="s">
        <v>5687</v>
      </c>
      <c r="C1583" s="19" t="s">
        <v>5688</v>
      </c>
      <c r="D1583" s="20" t="s">
        <v>1313</v>
      </c>
      <c r="E1583" s="19" t="s">
        <v>3419</v>
      </c>
      <c r="F1583" s="19">
        <v>4999</v>
      </c>
      <c r="G1583" s="19">
        <v>4999</v>
      </c>
      <c r="H1583" s="19">
        <v>2399.52</v>
      </c>
      <c r="I1583" s="19">
        <v>1019.79</v>
      </c>
      <c r="J1583" s="19">
        <v>0</v>
      </c>
      <c r="K1583" s="19" t="s">
        <v>1744</v>
      </c>
      <c r="L1583" s="19">
        <v>3419.31</v>
      </c>
      <c r="M1583" s="19">
        <v>3419.31</v>
      </c>
      <c r="N1583" s="19">
        <v>1</v>
      </c>
    </row>
    <row r="1584" s="13" customFormat="1" customHeight="1" spans="1:14">
      <c r="A1584" s="19">
        <f t="shared" si="297"/>
        <v>1582</v>
      </c>
      <c r="B1584" s="19" t="s">
        <v>5689</v>
      </c>
      <c r="C1584" s="19" t="s">
        <v>5690</v>
      </c>
      <c r="D1584" s="20" t="s">
        <v>1313</v>
      </c>
      <c r="E1584" s="19" t="s">
        <v>5691</v>
      </c>
      <c r="F1584" s="19">
        <v>4999</v>
      </c>
      <c r="G1584" s="19">
        <v>4999</v>
      </c>
      <c r="H1584" s="19">
        <v>2399.52</v>
      </c>
      <c r="I1584" s="19">
        <v>1019.79</v>
      </c>
      <c r="J1584" s="19">
        <v>0</v>
      </c>
      <c r="K1584" s="19" t="s">
        <v>1744</v>
      </c>
      <c r="L1584" s="19">
        <v>3419.31</v>
      </c>
      <c r="M1584" s="19">
        <v>3419.31</v>
      </c>
      <c r="N1584" s="19">
        <v>1</v>
      </c>
    </row>
    <row r="1585" s="13" customFormat="1" customHeight="1" spans="1:14">
      <c r="A1585" s="19">
        <f t="shared" si="297"/>
        <v>1583</v>
      </c>
      <c r="B1585" s="19" t="s">
        <v>5692</v>
      </c>
      <c r="C1585" s="19" t="s">
        <v>5693</v>
      </c>
      <c r="D1585" s="20" t="s">
        <v>1313</v>
      </c>
      <c r="E1585" s="19" t="s">
        <v>5694</v>
      </c>
      <c r="F1585" s="19">
        <v>4999</v>
      </c>
      <c r="G1585" s="19">
        <v>4999</v>
      </c>
      <c r="H1585" s="19">
        <v>2399.52</v>
      </c>
      <c r="I1585" s="19">
        <v>1019.79</v>
      </c>
      <c r="J1585" s="19">
        <v>0</v>
      </c>
      <c r="K1585" s="19" t="s">
        <v>1744</v>
      </c>
      <c r="L1585" s="19">
        <v>3419.31</v>
      </c>
      <c r="M1585" s="19">
        <v>3419.31</v>
      </c>
      <c r="N1585" s="19">
        <v>1</v>
      </c>
    </row>
    <row r="1586" s="13" customFormat="1" customHeight="1" spans="1:14">
      <c r="A1586" s="19">
        <f t="shared" ref="A1586:A1595" si="298">ROW()-2</f>
        <v>1584</v>
      </c>
      <c r="B1586" s="19" t="s">
        <v>5695</v>
      </c>
      <c r="C1586" s="19" t="s">
        <v>5696</v>
      </c>
      <c r="D1586" s="20" t="s">
        <v>1313</v>
      </c>
      <c r="E1586" s="19" t="s">
        <v>3975</v>
      </c>
      <c r="F1586" s="19">
        <v>4999</v>
      </c>
      <c r="G1586" s="19">
        <v>4999</v>
      </c>
      <c r="H1586" s="19">
        <v>2399.52</v>
      </c>
      <c r="I1586" s="19">
        <v>1019.79</v>
      </c>
      <c r="J1586" s="19">
        <v>0</v>
      </c>
      <c r="K1586" s="19" t="s">
        <v>1744</v>
      </c>
      <c r="L1586" s="19">
        <v>3419.31</v>
      </c>
      <c r="M1586" s="19">
        <v>3419.31</v>
      </c>
      <c r="N1586" s="19">
        <v>19</v>
      </c>
    </row>
    <row r="1587" s="13" customFormat="1" customHeight="1" spans="1:14">
      <c r="A1587" s="19">
        <f t="shared" si="298"/>
        <v>1585</v>
      </c>
      <c r="B1587" s="19" t="s">
        <v>5697</v>
      </c>
      <c r="C1587" s="19" t="s">
        <v>5698</v>
      </c>
      <c r="D1587" s="20" t="s">
        <v>1317</v>
      </c>
      <c r="E1587" s="19" t="s">
        <v>5699</v>
      </c>
      <c r="F1587" s="19">
        <v>4999</v>
      </c>
      <c r="G1587" s="19">
        <v>4999</v>
      </c>
      <c r="H1587" s="19">
        <v>2399.52</v>
      </c>
      <c r="I1587" s="19">
        <v>1019.79</v>
      </c>
      <c r="J1587" s="19">
        <v>0</v>
      </c>
      <c r="K1587" s="19" t="s">
        <v>1744</v>
      </c>
      <c r="L1587" s="19">
        <v>3419.31</v>
      </c>
      <c r="M1587" s="19">
        <v>3419.31</v>
      </c>
      <c r="N1587" s="19" t="s">
        <v>5700</v>
      </c>
    </row>
    <row r="1588" s="13" customFormat="1" customHeight="1" spans="1:14">
      <c r="A1588" s="19">
        <f t="shared" si="298"/>
        <v>1586</v>
      </c>
      <c r="B1588" s="19" t="s">
        <v>5701</v>
      </c>
      <c r="C1588" s="19" t="s">
        <v>5702</v>
      </c>
      <c r="D1588" s="20" t="s">
        <v>1321</v>
      </c>
      <c r="E1588" s="19" t="s">
        <v>5703</v>
      </c>
      <c r="F1588" s="19">
        <v>4999</v>
      </c>
      <c r="G1588" s="19">
        <v>4999</v>
      </c>
      <c r="H1588" s="19">
        <v>2399.52</v>
      </c>
      <c r="I1588" s="19">
        <v>1019.79</v>
      </c>
      <c r="J1588" s="19">
        <v>0</v>
      </c>
      <c r="K1588" s="19" t="s">
        <v>1744</v>
      </c>
      <c r="L1588" s="19">
        <f t="shared" ref="L1588:L1590" si="299">I1588+H1588</f>
        <v>3419.31</v>
      </c>
      <c r="M1588" s="19">
        <v>3419.31</v>
      </c>
      <c r="N1588" s="19">
        <v>4</v>
      </c>
    </row>
    <row r="1589" s="13" customFormat="1" customHeight="1" spans="1:14">
      <c r="A1589" s="19">
        <f t="shared" si="298"/>
        <v>1587</v>
      </c>
      <c r="B1589" s="19" t="s">
        <v>5704</v>
      </c>
      <c r="C1589" s="19" t="s">
        <v>5705</v>
      </c>
      <c r="D1589" s="20" t="s">
        <v>1321</v>
      </c>
      <c r="E1589" s="19" t="s">
        <v>5706</v>
      </c>
      <c r="F1589" s="19">
        <v>4999</v>
      </c>
      <c r="G1589" s="19">
        <v>4999</v>
      </c>
      <c r="H1589" s="19">
        <v>2399.52</v>
      </c>
      <c r="I1589" s="19">
        <v>1019.79</v>
      </c>
      <c r="J1589" s="19">
        <v>0</v>
      </c>
      <c r="K1589" s="19" t="s">
        <v>1744</v>
      </c>
      <c r="L1589" s="19">
        <f t="shared" si="299"/>
        <v>3419.31</v>
      </c>
      <c r="M1589" s="19">
        <v>3419.31</v>
      </c>
      <c r="N1589" s="19">
        <v>4</v>
      </c>
    </row>
    <row r="1590" s="13" customFormat="1" customHeight="1" spans="1:14">
      <c r="A1590" s="19">
        <f t="shared" si="298"/>
        <v>1588</v>
      </c>
      <c r="B1590" s="19" t="s">
        <v>5707</v>
      </c>
      <c r="C1590" s="19" t="s">
        <v>5708</v>
      </c>
      <c r="D1590" s="20" t="s">
        <v>1321</v>
      </c>
      <c r="E1590" s="19" t="s">
        <v>5709</v>
      </c>
      <c r="F1590" s="19">
        <v>4999</v>
      </c>
      <c r="G1590" s="19">
        <v>4999</v>
      </c>
      <c r="H1590" s="19">
        <v>2399.52</v>
      </c>
      <c r="I1590" s="19">
        <v>1019.79</v>
      </c>
      <c r="J1590" s="19">
        <v>0</v>
      </c>
      <c r="K1590" s="19" t="s">
        <v>1744</v>
      </c>
      <c r="L1590" s="19">
        <f t="shared" si="299"/>
        <v>3419.31</v>
      </c>
      <c r="M1590" s="19">
        <v>3419.31</v>
      </c>
      <c r="N1590" s="19">
        <v>4</v>
      </c>
    </row>
    <row r="1591" s="13" customFormat="1" customHeight="1" spans="1:14">
      <c r="A1591" s="19">
        <f t="shared" si="298"/>
        <v>1589</v>
      </c>
      <c r="B1591" s="19" t="s">
        <v>5710</v>
      </c>
      <c r="C1591" s="19" t="s">
        <v>2978</v>
      </c>
      <c r="D1591" s="20" t="s">
        <v>1325</v>
      </c>
      <c r="E1591" s="19" t="s">
        <v>4122</v>
      </c>
      <c r="F1591" s="19">
        <v>4999</v>
      </c>
      <c r="G1591" s="19">
        <v>4999</v>
      </c>
      <c r="H1591" s="19">
        <v>799.84</v>
      </c>
      <c r="I1591" s="19">
        <v>339.93</v>
      </c>
      <c r="J1591" s="19">
        <v>0</v>
      </c>
      <c r="K1591" s="19">
        <v>202501</v>
      </c>
      <c r="L1591" s="19">
        <f t="shared" ref="L1591:L1654" si="300">H1591+I1591</f>
        <v>1139.77</v>
      </c>
      <c r="M1591" s="19">
        <f t="shared" ref="M1591:M1654" si="301">L1591</f>
        <v>1139.77</v>
      </c>
      <c r="N1591" s="19">
        <v>35</v>
      </c>
    </row>
    <row r="1592" s="13" customFormat="1" customHeight="1" spans="1:14">
      <c r="A1592" s="19">
        <f t="shared" si="298"/>
        <v>1590</v>
      </c>
      <c r="B1592" s="19" t="s">
        <v>5711</v>
      </c>
      <c r="C1592" s="19" t="s">
        <v>5712</v>
      </c>
      <c r="D1592" s="20" t="s">
        <v>1325</v>
      </c>
      <c r="E1592" s="19" t="s">
        <v>2100</v>
      </c>
      <c r="F1592" s="19">
        <v>4999</v>
      </c>
      <c r="G1592" s="19">
        <v>4999</v>
      </c>
      <c r="H1592" s="19">
        <v>799.84</v>
      </c>
      <c r="I1592" s="19">
        <v>339.93</v>
      </c>
      <c r="J1592" s="19">
        <v>0</v>
      </c>
      <c r="K1592" s="19">
        <v>202501</v>
      </c>
      <c r="L1592" s="19">
        <f t="shared" si="300"/>
        <v>1139.77</v>
      </c>
      <c r="M1592" s="19">
        <f t="shared" si="301"/>
        <v>1139.77</v>
      </c>
      <c r="N1592" s="19">
        <v>35</v>
      </c>
    </row>
    <row r="1593" s="13" customFormat="1" customHeight="1" spans="1:14">
      <c r="A1593" s="19">
        <f t="shared" si="298"/>
        <v>1591</v>
      </c>
      <c r="B1593" s="19" t="s">
        <v>5713</v>
      </c>
      <c r="C1593" s="19" t="s">
        <v>5714</v>
      </c>
      <c r="D1593" s="20" t="s">
        <v>1325</v>
      </c>
      <c r="E1593" s="19" t="s">
        <v>2389</v>
      </c>
      <c r="F1593" s="19">
        <v>4999</v>
      </c>
      <c r="G1593" s="19">
        <v>4999</v>
      </c>
      <c r="H1593" s="19">
        <v>799.84</v>
      </c>
      <c r="I1593" s="19">
        <v>339.93</v>
      </c>
      <c r="J1593" s="19">
        <v>0</v>
      </c>
      <c r="K1593" s="19">
        <v>202501</v>
      </c>
      <c r="L1593" s="19">
        <f t="shared" si="300"/>
        <v>1139.77</v>
      </c>
      <c r="M1593" s="19">
        <f t="shared" si="301"/>
        <v>1139.77</v>
      </c>
      <c r="N1593" s="19">
        <v>35</v>
      </c>
    </row>
    <row r="1594" s="13" customFormat="1" customHeight="1" spans="1:14">
      <c r="A1594" s="19">
        <f t="shared" si="298"/>
        <v>1592</v>
      </c>
      <c r="B1594" s="19" t="s">
        <v>5715</v>
      </c>
      <c r="C1594" s="19" t="s">
        <v>5716</v>
      </c>
      <c r="D1594" s="20" t="s">
        <v>1325</v>
      </c>
      <c r="E1594" s="19" t="s">
        <v>2112</v>
      </c>
      <c r="F1594" s="19">
        <v>4999</v>
      </c>
      <c r="G1594" s="19">
        <v>4999</v>
      </c>
      <c r="H1594" s="19">
        <v>799.84</v>
      </c>
      <c r="I1594" s="19">
        <v>339.93</v>
      </c>
      <c r="J1594" s="19">
        <v>0</v>
      </c>
      <c r="K1594" s="19">
        <v>202501</v>
      </c>
      <c r="L1594" s="19">
        <f t="shared" si="300"/>
        <v>1139.77</v>
      </c>
      <c r="M1594" s="19">
        <f t="shared" si="301"/>
        <v>1139.77</v>
      </c>
      <c r="N1594" s="19">
        <v>35</v>
      </c>
    </row>
    <row r="1595" s="13" customFormat="1" customHeight="1" spans="1:14">
      <c r="A1595" s="19">
        <f t="shared" si="298"/>
        <v>1593</v>
      </c>
      <c r="B1595" s="19" t="s">
        <v>5717</v>
      </c>
      <c r="C1595" s="19" t="s">
        <v>4383</v>
      </c>
      <c r="D1595" s="20" t="s">
        <v>1325</v>
      </c>
      <c r="E1595" s="19" t="s">
        <v>2298</v>
      </c>
      <c r="F1595" s="19">
        <v>4999</v>
      </c>
      <c r="G1595" s="19">
        <v>4999</v>
      </c>
      <c r="H1595" s="19">
        <v>799.84</v>
      </c>
      <c r="I1595" s="19">
        <v>339.93</v>
      </c>
      <c r="J1595" s="19">
        <v>0</v>
      </c>
      <c r="K1595" s="19">
        <v>202501</v>
      </c>
      <c r="L1595" s="19">
        <f t="shared" si="300"/>
        <v>1139.77</v>
      </c>
      <c r="M1595" s="19">
        <f t="shared" si="301"/>
        <v>1139.77</v>
      </c>
      <c r="N1595" s="19">
        <v>35</v>
      </c>
    </row>
    <row r="1596" s="13" customFormat="1" customHeight="1" spans="1:14">
      <c r="A1596" s="19">
        <f t="shared" ref="A1596:A1605" si="302">ROW()-2</f>
        <v>1594</v>
      </c>
      <c r="B1596" s="19" t="s">
        <v>5718</v>
      </c>
      <c r="C1596" s="19" t="s">
        <v>5719</v>
      </c>
      <c r="D1596" s="20" t="s">
        <v>1325</v>
      </c>
      <c r="E1596" s="19" t="s">
        <v>3173</v>
      </c>
      <c r="F1596" s="19">
        <v>4999</v>
      </c>
      <c r="G1596" s="19">
        <v>4999</v>
      </c>
      <c r="H1596" s="19">
        <v>799.84</v>
      </c>
      <c r="I1596" s="19">
        <v>339.93</v>
      </c>
      <c r="J1596" s="19">
        <v>0</v>
      </c>
      <c r="K1596" s="19">
        <v>202501</v>
      </c>
      <c r="L1596" s="19">
        <f t="shared" si="300"/>
        <v>1139.77</v>
      </c>
      <c r="M1596" s="19">
        <f t="shared" si="301"/>
        <v>1139.77</v>
      </c>
      <c r="N1596" s="19">
        <v>35</v>
      </c>
    </row>
    <row r="1597" s="13" customFormat="1" customHeight="1" spans="1:14">
      <c r="A1597" s="19">
        <f t="shared" si="302"/>
        <v>1595</v>
      </c>
      <c r="B1597" s="19" t="s">
        <v>5720</v>
      </c>
      <c r="C1597" s="19" t="s">
        <v>5721</v>
      </c>
      <c r="D1597" s="20" t="s">
        <v>1325</v>
      </c>
      <c r="E1597" s="19" t="s">
        <v>2032</v>
      </c>
      <c r="F1597" s="19">
        <v>4999</v>
      </c>
      <c r="G1597" s="19">
        <v>4999</v>
      </c>
      <c r="H1597" s="19">
        <v>799.84</v>
      </c>
      <c r="I1597" s="19">
        <v>339.93</v>
      </c>
      <c r="J1597" s="19">
        <v>0</v>
      </c>
      <c r="K1597" s="19">
        <v>202501</v>
      </c>
      <c r="L1597" s="19">
        <f t="shared" si="300"/>
        <v>1139.77</v>
      </c>
      <c r="M1597" s="19">
        <f t="shared" si="301"/>
        <v>1139.77</v>
      </c>
      <c r="N1597" s="19">
        <v>35</v>
      </c>
    </row>
    <row r="1598" s="13" customFormat="1" customHeight="1" spans="1:14">
      <c r="A1598" s="19">
        <f t="shared" si="302"/>
        <v>1596</v>
      </c>
      <c r="B1598" s="19" t="s">
        <v>5722</v>
      </c>
      <c r="C1598" s="19" t="s">
        <v>2992</v>
      </c>
      <c r="D1598" s="20" t="s">
        <v>1325</v>
      </c>
      <c r="E1598" s="19" t="s">
        <v>2321</v>
      </c>
      <c r="F1598" s="19">
        <v>4999</v>
      </c>
      <c r="G1598" s="19">
        <v>4999</v>
      </c>
      <c r="H1598" s="19">
        <v>799.84</v>
      </c>
      <c r="I1598" s="19">
        <v>339.93</v>
      </c>
      <c r="J1598" s="19">
        <v>0</v>
      </c>
      <c r="K1598" s="19">
        <v>202501</v>
      </c>
      <c r="L1598" s="19">
        <f t="shared" si="300"/>
        <v>1139.77</v>
      </c>
      <c r="M1598" s="19">
        <f t="shared" si="301"/>
        <v>1139.77</v>
      </c>
      <c r="N1598" s="19">
        <v>35</v>
      </c>
    </row>
    <row r="1599" s="13" customFormat="1" customHeight="1" spans="1:14">
      <c r="A1599" s="19">
        <f t="shared" si="302"/>
        <v>1597</v>
      </c>
      <c r="B1599" s="19" t="s">
        <v>5723</v>
      </c>
      <c r="C1599" s="19" t="s">
        <v>5724</v>
      </c>
      <c r="D1599" s="20" t="s">
        <v>1325</v>
      </c>
      <c r="E1599" s="19" t="s">
        <v>2106</v>
      </c>
      <c r="F1599" s="19">
        <v>4999</v>
      </c>
      <c r="G1599" s="19">
        <v>4999</v>
      </c>
      <c r="H1599" s="19">
        <v>799.84</v>
      </c>
      <c r="I1599" s="19">
        <v>339.93</v>
      </c>
      <c r="J1599" s="19">
        <v>0</v>
      </c>
      <c r="K1599" s="19">
        <v>202501</v>
      </c>
      <c r="L1599" s="19">
        <f t="shared" si="300"/>
        <v>1139.77</v>
      </c>
      <c r="M1599" s="19">
        <f t="shared" si="301"/>
        <v>1139.77</v>
      </c>
      <c r="N1599" s="19">
        <v>35</v>
      </c>
    </row>
    <row r="1600" s="13" customFormat="1" customHeight="1" spans="1:14">
      <c r="A1600" s="19">
        <f t="shared" si="302"/>
        <v>1598</v>
      </c>
      <c r="B1600" s="19" t="s">
        <v>5725</v>
      </c>
      <c r="C1600" s="19" t="s">
        <v>5561</v>
      </c>
      <c r="D1600" s="20" t="s">
        <v>1325</v>
      </c>
      <c r="E1600" s="19" t="s">
        <v>3419</v>
      </c>
      <c r="F1600" s="19">
        <v>4999</v>
      </c>
      <c r="G1600" s="19">
        <v>4999</v>
      </c>
      <c r="H1600" s="19">
        <v>799.84</v>
      </c>
      <c r="I1600" s="19">
        <v>339.93</v>
      </c>
      <c r="J1600" s="19">
        <v>0</v>
      </c>
      <c r="K1600" s="19">
        <v>202501</v>
      </c>
      <c r="L1600" s="19">
        <f t="shared" si="300"/>
        <v>1139.77</v>
      </c>
      <c r="M1600" s="19">
        <f t="shared" si="301"/>
        <v>1139.77</v>
      </c>
      <c r="N1600" s="19">
        <v>35</v>
      </c>
    </row>
    <row r="1601" s="13" customFormat="1" customHeight="1" spans="1:14">
      <c r="A1601" s="19">
        <f t="shared" si="302"/>
        <v>1599</v>
      </c>
      <c r="B1601" s="19" t="s">
        <v>5726</v>
      </c>
      <c r="C1601" s="19" t="s">
        <v>3586</v>
      </c>
      <c r="D1601" s="20" t="s">
        <v>1325</v>
      </c>
      <c r="E1601" s="19" t="s">
        <v>3135</v>
      </c>
      <c r="F1601" s="19">
        <v>4999</v>
      </c>
      <c r="G1601" s="19">
        <v>4999</v>
      </c>
      <c r="H1601" s="19">
        <v>2399.52</v>
      </c>
      <c r="I1601" s="19">
        <v>1019.79</v>
      </c>
      <c r="J1601" s="19">
        <v>0</v>
      </c>
      <c r="K1601" s="19" t="s">
        <v>1744</v>
      </c>
      <c r="L1601" s="19">
        <f t="shared" si="300"/>
        <v>3419.31</v>
      </c>
      <c r="M1601" s="19">
        <f t="shared" si="301"/>
        <v>3419.31</v>
      </c>
      <c r="N1601" s="19">
        <v>31</v>
      </c>
    </row>
    <row r="1602" s="13" customFormat="1" customHeight="1" spans="1:14">
      <c r="A1602" s="19">
        <f t="shared" si="302"/>
        <v>1600</v>
      </c>
      <c r="B1602" s="19" t="s">
        <v>5727</v>
      </c>
      <c r="C1602" s="19" t="s">
        <v>3405</v>
      </c>
      <c r="D1602" s="20" t="s">
        <v>1325</v>
      </c>
      <c r="E1602" s="19" t="s">
        <v>2240</v>
      </c>
      <c r="F1602" s="19">
        <v>4999</v>
      </c>
      <c r="G1602" s="19">
        <v>4999</v>
      </c>
      <c r="H1602" s="19">
        <v>2399.52</v>
      </c>
      <c r="I1602" s="19">
        <v>1019.79</v>
      </c>
      <c r="J1602" s="19">
        <v>0</v>
      </c>
      <c r="K1602" s="19" t="s">
        <v>1744</v>
      </c>
      <c r="L1602" s="19">
        <f t="shared" si="300"/>
        <v>3419.31</v>
      </c>
      <c r="M1602" s="19">
        <f t="shared" si="301"/>
        <v>3419.31</v>
      </c>
      <c r="N1602" s="19">
        <v>30</v>
      </c>
    </row>
    <row r="1603" s="13" customFormat="1" customHeight="1" spans="1:14">
      <c r="A1603" s="19">
        <f t="shared" si="302"/>
        <v>1601</v>
      </c>
      <c r="B1603" s="19" t="s">
        <v>5728</v>
      </c>
      <c r="C1603" s="19" t="s">
        <v>5729</v>
      </c>
      <c r="D1603" s="20" t="s">
        <v>1325</v>
      </c>
      <c r="E1603" s="19" t="s">
        <v>3018</v>
      </c>
      <c r="F1603" s="19">
        <v>4999</v>
      </c>
      <c r="G1603" s="19">
        <v>4999</v>
      </c>
      <c r="H1603" s="19">
        <v>2399.52</v>
      </c>
      <c r="I1603" s="19">
        <v>1019.79</v>
      </c>
      <c r="J1603" s="19">
        <v>0</v>
      </c>
      <c r="K1603" s="19" t="s">
        <v>1744</v>
      </c>
      <c r="L1603" s="19">
        <f t="shared" si="300"/>
        <v>3419.31</v>
      </c>
      <c r="M1603" s="19">
        <f t="shared" si="301"/>
        <v>3419.31</v>
      </c>
      <c r="N1603" s="19">
        <v>30</v>
      </c>
    </row>
    <row r="1604" s="13" customFormat="1" customHeight="1" spans="1:14">
      <c r="A1604" s="19">
        <f t="shared" si="302"/>
        <v>1602</v>
      </c>
      <c r="B1604" s="19" t="s">
        <v>5730</v>
      </c>
      <c r="C1604" s="19" t="s">
        <v>1996</v>
      </c>
      <c r="D1604" s="20" t="s">
        <v>1325</v>
      </c>
      <c r="E1604" s="19" t="s">
        <v>1897</v>
      </c>
      <c r="F1604" s="19">
        <v>4999</v>
      </c>
      <c r="G1604" s="19">
        <v>4999</v>
      </c>
      <c r="H1604" s="19">
        <v>2399.52</v>
      </c>
      <c r="I1604" s="19">
        <v>1019.79</v>
      </c>
      <c r="J1604" s="19">
        <v>0</v>
      </c>
      <c r="K1604" s="19" t="s">
        <v>1744</v>
      </c>
      <c r="L1604" s="19">
        <f t="shared" si="300"/>
        <v>3419.31</v>
      </c>
      <c r="M1604" s="19">
        <f t="shared" si="301"/>
        <v>3419.31</v>
      </c>
      <c r="N1604" s="19">
        <v>30</v>
      </c>
    </row>
    <row r="1605" s="13" customFormat="1" customHeight="1" spans="1:14">
      <c r="A1605" s="19">
        <f t="shared" si="302"/>
        <v>1603</v>
      </c>
      <c r="B1605" s="19" t="s">
        <v>5731</v>
      </c>
      <c r="C1605" s="19" t="s">
        <v>5732</v>
      </c>
      <c r="D1605" s="20" t="s">
        <v>1325</v>
      </c>
      <c r="E1605" s="19" t="s">
        <v>1918</v>
      </c>
      <c r="F1605" s="19">
        <v>4999</v>
      </c>
      <c r="G1605" s="19">
        <v>4999</v>
      </c>
      <c r="H1605" s="19">
        <v>2399.52</v>
      </c>
      <c r="I1605" s="19">
        <v>1019.79</v>
      </c>
      <c r="J1605" s="19">
        <v>0</v>
      </c>
      <c r="K1605" s="19" t="s">
        <v>1744</v>
      </c>
      <c r="L1605" s="19">
        <f t="shared" si="300"/>
        <v>3419.31</v>
      </c>
      <c r="M1605" s="19">
        <f t="shared" si="301"/>
        <v>3419.31</v>
      </c>
      <c r="N1605" s="19">
        <v>30</v>
      </c>
    </row>
    <row r="1606" s="13" customFormat="1" customHeight="1" spans="1:14">
      <c r="A1606" s="19">
        <f t="shared" ref="A1606:A1615" si="303">ROW()-2</f>
        <v>1604</v>
      </c>
      <c r="B1606" s="19" t="s">
        <v>5733</v>
      </c>
      <c r="C1606" s="19" t="s">
        <v>2561</v>
      </c>
      <c r="D1606" s="20" t="s">
        <v>1325</v>
      </c>
      <c r="E1606" s="19" t="s">
        <v>3732</v>
      </c>
      <c r="F1606" s="19">
        <v>4999</v>
      </c>
      <c r="G1606" s="19">
        <v>4999</v>
      </c>
      <c r="H1606" s="19">
        <v>2399.52</v>
      </c>
      <c r="I1606" s="19">
        <v>1019.79</v>
      </c>
      <c r="J1606" s="19">
        <v>0</v>
      </c>
      <c r="K1606" s="19" t="s">
        <v>1744</v>
      </c>
      <c r="L1606" s="19">
        <f t="shared" si="300"/>
        <v>3419.31</v>
      </c>
      <c r="M1606" s="19">
        <f t="shared" si="301"/>
        <v>3419.31</v>
      </c>
      <c r="N1606" s="19">
        <v>27</v>
      </c>
    </row>
    <row r="1607" s="13" customFormat="1" customHeight="1" spans="1:14">
      <c r="A1607" s="19">
        <f t="shared" si="303"/>
        <v>1605</v>
      </c>
      <c r="B1607" s="19" t="s">
        <v>5734</v>
      </c>
      <c r="C1607" s="19" t="s">
        <v>3992</v>
      </c>
      <c r="D1607" s="20" t="s">
        <v>1325</v>
      </c>
      <c r="E1607" s="19" t="s">
        <v>1915</v>
      </c>
      <c r="F1607" s="19">
        <v>4999</v>
      </c>
      <c r="G1607" s="19">
        <v>4999</v>
      </c>
      <c r="H1607" s="19">
        <v>2399.52</v>
      </c>
      <c r="I1607" s="19">
        <v>1019.79</v>
      </c>
      <c r="J1607" s="19">
        <v>0</v>
      </c>
      <c r="K1607" s="19" t="s">
        <v>1744</v>
      </c>
      <c r="L1607" s="19">
        <f t="shared" si="300"/>
        <v>3419.31</v>
      </c>
      <c r="M1607" s="19">
        <f t="shared" si="301"/>
        <v>3419.31</v>
      </c>
      <c r="N1607" s="19">
        <v>27</v>
      </c>
    </row>
    <row r="1608" s="13" customFormat="1" customHeight="1" spans="1:14">
      <c r="A1608" s="19">
        <f t="shared" si="303"/>
        <v>1606</v>
      </c>
      <c r="B1608" s="19" t="s">
        <v>5735</v>
      </c>
      <c r="C1608" s="19" t="s">
        <v>5736</v>
      </c>
      <c r="D1608" s="20" t="s">
        <v>1325</v>
      </c>
      <c r="E1608" s="19" t="s">
        <v>2581</v>
      </c>
      <c r="F1608" s="19">
        <v>4999</v>
      </c>
      <c r="G1608" s="19">
        <v>4999</v>
      </c>
      <c r="H1608" s="19">
        <v>2399.52</v>
      </c>
      <c r="I1608" s="19">
        <v>1019.79</v>
      </c>
      <c r="J1608" s="19">
        <v>0</v>
      </c>
      <c r="K1608" s="19" t="s">
        <v>1744</v>
      </c>
      <c r="L1608" s="19">
        <f t="shared" si="300"/>
        <v>3419.31</v>
      </c>
      <c r="M1608" s="19">
        <f t="shared" si="301"/>
        <v>3419.31</v>
      </c>
      <c r="N1608" s="19">
        <v>27</v>
      </c>
    </row>
    <row r="1609" s="13" customFormat="1" customHeight="1" spans="1:14">
      <c r="A1609" s="19">
        <f t="shared" si="303"/>
        <v>1607</v>
      </c>
      <c r="B1609" s="19" t="s">
        <v>5737</v>
      </c>
      <c r="C1609" s="19" t="s">
        <v>5738</v>
      </c>
      <c r="D1609" s="20" t="s">
        <v>1325</v>
      </c>
      <c r="E1609" s="19" t="s">
        <v>3419</v>
      </c>
      <c r="F1609" s="19">
        <v>4999</v>
      </c>
      <c r="G1609" s="19">
        <v>4999</v>
      </c>
      <c r="H1609" s="19">
        <v>2399.52</v>
      </c>
      <c r="I1609" s="19">
        <v>1019.79</v>
      </c>
      <c r="J1609" s="19">
        <v>0</v>
      </c>
      <c r="K1609" s="19" t="s">
        <v>1744</v>
      </c>
      <c r="L1609" s="19">
        <f t="shared" si="300"/>
        <v>3419.31</v>
      </c>
      <c r="M1609" s="19">
        <f t="shared" si="301"/>
        <v>3419.31</v>
      </c>
      <c r="N1609" s="19">
        <v>27</v>
      </c>
    </row>
    <row r="1610" s="13" customFormat="1" customHeight="1" spans="1:14">
      <c r="A1610" s="19">
        <f t="shared" si="303"/>
        <v>1608</v>
      </c>
      <c r="B1610" s="19" t="s">
        <v>5739</v>
      </c>
      <c r="C1610" s="19" t="s">
        <v>5519</v>
      </c>
      <c r="D1610" s="20" t="s">
        <v>1325</v>
      </c>
      <c r="E1610" s="19" t="s">
        <v>2491</v>
      </c>
      <c r="F1610" s="19">
        <v>4999</v>
      </c>
      <c r="G1610" s="19">
        <v>4999</v>
      </c>
      <c r="H1610" s="19">
        <v>2399.52</v>
      </c>
      <c r="I1610" s="19">
        <v>1019.79</v>
      </c>
      <c r="J1610" s="19">
        <v>0</v>
      </c>
      <c r="K1610" s="19" t="s">
        <v>1744</v>
      </c>
      <c r="L1610" s="19">
        <f t="shared" si="300"/>
        <v>3419.31</v>
      </c>
      <c r="M1610" s="19">
        <f t="shared" si="301"/>
        <v>3419.31</v>
      </c>
      <c r="N1610" s="19">
        <v>27</v>
      </c>
    </row>
    <row r="1611" s="13" customFormat="1" customHeight="1" spans="1:14">
      <c r="A1611" s="19">
        <f t="shared" si="303"/>
        <v>1609</v>
      </c>
      <c r="B1611" s="19" t="s">
        <v>5740</v>
      </c>
      <c r="C1611" s="19" t="s">
        <v>5741</v>
      </c>
      <c r="D1611" s="20" t="s">
        <v>1325</v>
      </c>
      <c r="E1611" s="19" t="s">
        <v>5742</v>
      </c>
      <c r="F1611" s="19">
        <v>4999</v>
      </c>
      <c r="G1611" s="19">
        <v>4999</v>
      </c>
      <c r="H1611" s="19">
        <v>2399.52</v>
      </c>
      <c r="I1611" s="19">
        <v>1019.79</v>
      </c>
      <c r="J1611" s="19">
        <v>0</v>
      </c>
      <c r="K1611" s="19" t="s">
        <v>1744</v>
      </c>
      <c r="L1611" s="19">
        <f t="shared" si="300"/>
        <v>3419.31</v>
      </c>
      <c r="M1611" s="19">
        <f t="shared" si="301"/>
        <v>3419.31</v>
      </c>
      <c r="N1611" s="19">
        <v>27</v>
      </c>
    </row>
    <row r="1612" s="13" customFormat="1" customHeight="1" spans="1:14">
      <c r="A1612" s="19">
        <f t="shared" si="303"/>
        <v>1610</v>
      </c>
      <c r="B1612" s="19" t="s">
        <v>5743</v>
      </c>
      <c r="C1612" s="19" t="s">
        <v>5744</v>
      </c>
      <c r="D1612" s="20" t="s">
        <v>1325</v>
      </c>
      <c r="E1612" s="19" t="s">
        <v>1766</v>
      </c>
      <c r="F1612" s="19">
        <v>4999</v>
      </c>
      <c r="G1612" s="19">
        <v>4999</v>
      </c>
      <c r="H1612" s="19">
        <v>2399.52</v>
      </c>
      <c r="I1612" s="19">
        <v>1019.79</v>
      </c>
      <c r="J1612" s="19">
        <v>0</v>
      </c>
      <c r="K1612" s="19" t="s">
        <v>1744</v>
      </c>
      <c r="L1612" s="19">
        <f t="shared" si="300"/>
        <v>3419.31</v>
      </c>
      <c r="M1612" s="19">
        <f t="shared" si="301"/>
        <v>3419.31</v>
      </c>
      <c r="N1612" s="19">
        <v>27</v>
      </c>
    </row>
    <row r="1613" s="13" customFormat="1" customHeight="1" spans="1:14">
      <c r="A1613" s="19">
        <f t="shared" si="303"/>
        <v>1611</v>
      </c>
      <c r="B1613" s="19" t="s">
        <v>5745</v>
      </c>
      <c r="C1613" s="19" t="s">
        <v>5746</v>
      </c>
      <c r="D1613" s="20" t="s">
        <v>1325</v>
      </c>
      <c r="E1613" s="19" t="s">
        <v>5747</v>
      </c>
      <c r="F1613" s="19">
        <v>4999</v>
      </c>
      <c r="G1613" s="19">
        <v>4999</v>
      </c>
      <c r="H1613" s="19">
        <v>2399.52</v>
      </c>
      <c r="I1613" s="19">
        <v>1019.79</v>
      </c>
      <c r="J1613" s="19">
        <v>0</v>
      </c>
      <c r="K1613" s="19" t="s">
        <v>1744</v>
      </c>
      <c r="L1613" s="19">
        <f t="shared" si="300"/>
        <v>3419.31</v>
      </c>
      <c r="M1613" s="19">
        <f t="shared" si="301"/>
        <v>3419.31</v>
      </c>
      <c r="N1613" s="19">
        <v>27</v>
      </c>
    </row>
    <row r="1614" s="13" customFormat="1" customHeight="1" spans="1:14">
      <c r="A1614" s="19">
        <f t="shared" si="303"/>
        <v>1612</v>
      </c>
      <c r="B1614" s="19" t="s">
        <v>5748</v>
      </c>
      <c r="C1614" s="19" t="s">
        <v>5749</v>
      </c>
      <c r="D1614" s="20" t="s">
        <v>1325</v>
      </c>
      <c r="E1614" s="19" t="s">
        <v>2550</v>
      </c>
      <c r="F1614" s="19">
        <v>4999</v>
      </c>
      <c r="G1614" s="19">
        <v>4999</v>
      </c>
      <c r="H1614" s="19">
        <v>2399.52</v>
      </c>
      <c r="I1614" s="19">
        <v>1019.79</v>
      </c>
      <c r="J1614" s="19">
        <v>0</v>
      </c>
      <c r="K1614" s="19" t="s">
        <v>1744</v>
      </c>
      <c r="L1614" s="19">
        <f t="shared" si="300"/>
        <v>3419.31</v>
      </c>
      <c r="M1614" s="19">
        <f t="shared" si="301"/>
        <v>3419.31</v>
      </c>
      <c r="N1614" s="19">
        <v>27</v>
      </c>
    </row>
    <row r="1615" s="13" customFormat="1" customHeight="1" spans="1:14">
      <c r="A1615" s="19">
        <f t="shared" si="303"/>
        <v>1613</v>
      </c>
      <c r="B1615" s="19" t="s">
        <v>5750</v>
      </c>
      <c r="C1615" s="19" t="s">
        <v>5751</v>
      </c>
      <c r="D1615" s="20" t="s">
        <v>1325</v>
      </c>
      <c r="E1615" s="19" t="s">
        <v>5752</v>
      </c>
      <c r="F1615" s="19">
        <v>4999</v>
      </c>
      <c r="G1615" s="19">
        <v>4999</v>
      </c>
      <c r="H1615" s="19">
        <v>2399.52</v>
      </c>
      <c r="I1615" s="19">
        <v>1019.79</v>
      </c>
      <c r="J1615" s="19">
        <v>0</v>
      </c>
      <c r="K1615" s="19" t="s">
        <v>1744</v>
      </c>
      <c r="L1615" s="19">
        <f t="shared" si="300"/>
        <v>3419.31</v>
      </c>
      <c r="M1615" s="19">
        <f t="shared" si="301"/>
        <v>3419.31</v>
      </c>
      <c r="N1615" s="19">
        <v>27</v>
      </c>
    </row>
    <row r="1616" s="13" customFormat="1" customHeight="1" spans="1:14">
      <c r="A1616" s="19">
        <f t="shared" ref="A1616:A1625" si="304">ROW()-2</f>
        <v>1614</v>
      </c>
      <c r="B1616" s="19" t="s">
        <v>5753</v>
      </c>
      <c r="C1616" s="19" t="s">
        <v>5754</v>
      </c>
      <c r="D1616" s="20" t="s">
        <v>1325</v>
      </c>
      <c r="E1616" s="19" t="s">
        <v>5755</v>
      </c>
      <c r="F1616" s="19">
        <v>4999</v>
      </c>
      <c r="G1616" s="19">
        <v>4999</v>
      </c>
      <c r="H1616" s="19">
        <v>2399.52</v>
      </c>
      <c r="I1616" s="19">
        <v>1019.79</v>
      </c>
      <c r="J1616" s="19">
        <v>0</v>
      </c>
      <c r="K1616" s="19" t="s">
        <v>1744</v>
      </c>
      <c r="L1616" s="19">
        <f t="shared" si="300"/>
        <v>3419.31</v>
      </c>
      <c r="M1616" s="19">
        <f t="shared" si="301"/>
        <v>3419.31</v>
      </c>
      <c r="N1616" s="19">
        <v>26</v>
      </c>
    </row>
    <row r="1617" s="13" customFormat="1" customHeight="1" spans="1:14">
      <c r="A1617" s="19">
        <f t="shared" si="304"/>
        <v>1615</v>
      </c>
      <c r="B1617" s="19" t="s">
        <v>5756</v>
      </c>
      <c r="C1617" s="19" t="s">
        <v>5757</v>
      </c>
      <c r="D1617" s="20" t="s">
        <v>1325</v>
      </c>
      <c r="E1617" s="19" t="s">
        <v>5758</v>
      </c>
      <c r="F1617" s="19">
        <v>4999</v>
      </c>
      <c r="G1617" s="19">
        <v>4999</v>
      </c>
      <c r="H1617" s="19">
        <v>2399.52</v>
      </c>
      <c r="I1617" s="19">
        <v>1019.79</v>
      </c>
      <c r="J1617" s="19">
        <v>0</v>
      </c>
      <c r="K1617" s="19" t="s">
        <v>1744</v>
      </c>
      <c r="L1617" s="19">
        <f t="shared" si="300"/>
        <v>3419.31</v>
      </c>
      <c r="M1617" s="19">
        <f t="shared" si="301"/>
        <v>3419.31</v>
      </c>
      <c r="N1617" s="19">
        <v>23</v>
      </c>
    </row>
    <row r="1618" s="13" customFormat="1" customHeight="1" spans="1:14">
      <c r="A1618" s="19">
        <f t="shared" si="304"/>
        <v>1616</v>
      </c>
      <c r="B1618" s="19" t="s">
        <v>5759</v>
      </c>
      <c r="C1618" s="19" t="s">
        <v>5760</v>
      </c>
      <c r="D1618" s="20" t="s">
        <v>1325</v>
      </c>
      <c r="E1618" s="19" t="s">
        <v>5648</v>
      </c>
      <c r="F1618" s="19">
        <v>4999</v>
      </c>
      <c r="G1618" s="19">
        <v>4999</v>
      </c>
      <c r="H1618" s="19">
        <v>2399.52</v>
      </c>
      <c r="I1618" s="19">
        <v>1019.79</v>
      </c>
      <c r="J1618" s="19">
        <v>0</v>
      </c>
      <c r="K1618" s="19" t="s">
        <v>1744</v>
      </c>
      <c r="L1618" s="19">
        <f t="shared" si="300"/>
        <v>3419.31</v>
      </c>
      <c r="M1618" s="19">
        <f t="shared" si="301"/>
        <v>3419.31</v>
      </c>
      <c r="N1618" s="19">
        <v>24</v>
      </c>
    </row>
    <row r="1619" s="13" customFormat="1" customHeight="1" spans="1:14">
      <c r="A1619" s="19">
        <f t="shared" si="304"/>
        <v>1617</v>
      </c>
      <c r="B1619" s="19" t="s">
        <v>5761</v>
      </c>
      <c r="C1619" s="19" t="s">
        <v>5762</v>
      </c>
      <c r="D1619" s="20" t="s">
        <v>1325</v>
      </c>
      <c r="E1619" s="19" t="s">
        <v>5763</v>
      </c>
      <c r="F1619" s="19">
        <v>4999</v>
      </c>
      <c r="G1619" s="19">
        <v>4999</v>
      </c>
      <c r="H1619" s="19">
        <v>2399.52</v>
      </c>
      <c r="I1619" s="19">
        <v>1019.79</v>
      </c>
      <c r="J1619" s="19">
        <v>0</v>
      </c>
      <c r="K1619" s="19" t="s">
        <v>1744</v>
      </c>
      <c r="L1619" s="19">
        <f t="shared" si="300"/>
        <v>3419.31</v>
      </c>
      <c r="M1619" s="19">
        <f t="shared" si="301"/>
        <v>3419.31</v>
      </c>
      <c r="N1619" s="19">
        <v>26</v>
      </c>
    </row>
    <row r="1620" s="13" customFormat="1" customHeight="1" spans="1:14">
      <c r="A1620" s="19">
        <f t="shared" si="304"/>
        <v>1618</v>
      </c>
      <c r="B1620" s="19" t="s">
        <v>5764</v>
      </c>
      <c r="C1620" s="19" t="s">
        <v>5765</v>
      </c>
      <c r="D1620" s="20" t="s">
        <v>1325</v>
      </c>
      <c r="E1620" s="19" t="s">
        <v>3637</v>
      </c>
      <c r="F1620" s="19">
        <v>4999</v>
      </c>
      <c r="G1620" s="19">
        <v>4999</v>
      </c>
      <c r="H1620" s="19">
        <v>2399.52</v>
      </c>
      <c r="I1620" s="19">
        <v>1019.79</v>
      </c>
      <c r="J1620" s="19">
        <v>0</v>
      </c>
      <c r="K1620" s="19" t="s">
        <v>1744</v>
      </c>
      <c r="L1620" s="19">
        <f t="shared" si="300"/>
        <v>3419.31</v>
      </c>
      <c r="M1620" s="19">
        <f t="shared" si="301"/>
        <v>3419.31</v>
      </c>
      <c r="N1620" s="19">
        <v>33</v>
      </c>
    </row>
    <row r="1621" s="13" customFormat="1" customHeight="1" spans="1:14">
      <c r="A1621" s="19">
        <f t="shared" si="304"/>
        <v>1619</v>
      </c>
      <c r="B1621" s="19" t="s">
        <v>5766</v>
      </c>
      <c r="C1621" s="19" t="s">
        <v>5767</v>
      </c>
      <c r="D1621" s="20" t="s">
        <v>1325</v>
      </c>
      <c r="E1621" s="19" t="s">
        <v>1969</v>
      </c>
      <c r="F1621" s="19">
        <v>4999</v>
      </c>
      <c r="G1621" s="19">
        <v>4999</v>
      </c>
      <c r="H1621" s="19">
        <v>2399.52</v>
      </c>
      <c r="I1621" s="19">
        <v>1019.79</v>
      </c>
      <c r="J1621" s="19">
        <v>0</v>
      </c>
      <c r="K1621" s="19" t="s">
        <v>1744</v>
      </c>
      <c r="L1621" s="19">
        <f t="shared" si="300"/>
        <v>3419.31</v>
      </c>
      <c r="M1621" s="19">
        <f t="shared" si="301"/>
        <v>3419.31</v>
      </c>
      <c r="N1621" s="19">
        <v>32</v>
      </c>
    </row>
    <row r="1622" s="13" customFormat="1" customHeight="1" spans="1:14">
      <c r="A1622" s="19">
        <f t="shared" si="304"/>
        <v>1620</v>
      </c>
      <c r="B1622" s="19" t="s">
        <v>5768</v>
      </c>
      <c r="C1622" s="19" t="s">
        <v>5029</v>
      </c>
      <c r="D1622" s="20" t="s">
        <v>1325</v>
      </c>
      <c r="E1622" s="19" t="s">
        <v>2069</v>
      </c>
      <c r="F1622" s="19">
        <v>4999</v>
      </c>
      <c r="G1622" s="19">
        <v>4999</v>
      </c>
      <c r="H1622" s="19">
        <v>2399.52</v>
      </c>
      <c r="I1622" s="19">
        <v>1019.79</v>
      </c>
      <c r="J1622" s="19">
        <v>0</v>
      </c>
      <c r="K1622" s="19" t="s">
        <v>1744</v>
      </c>
      <c r="L1622" s="19">
        <f t="shared" si="300"/>
        <v>3419.31</v>
      </c>
      <c r="M1622" s="19">
        <f t="shared" si="301"/>
        <v>3419.31</v>
      </c>
      <c r="N1622" s="19">
        <v>32</v>
      </c>
    </row>
    <row r="1623" s="13" customFormat="1" customHeight="1" spans="1:14">
      <c r="A1623" s="19">
        <f t="shared" si="304"/>
        <v>1621</v>
      </c>
      <c r="B1623" s="19" t="s">
        <v>5769</v>
      </c>
      <c r="C1623" s="19" t="s">
        <v>3636</v>
      </c>
      <c r="D1623" s="20" t="s">
        <v>1325</v>
      </c>
      <c r="E1623" s="19" t="s">
        <v>2095</v>
      </c>
      <c r="F1623" s="19">
        <v>4999</v>
      </c>
      <c r="G1623" s="19">
        <v>4999</v>
      </c>
      <c r="H1623" s="19">
        <v>2399.52</v>
      </c>
      <c r="I1623" s="19">
        <v>1019.79</v>
      </c>
      <c r="J1623" s="19">
        <v>0</v>
      </c>
      <c r="K1623" s="19" t="s">
        <v>1744</v>
      </c>
      <c r="L1623" s="19">
        <f t="shared" si="300"/>
        <v>3419.31</v>
      </c>
      <c r="M1623" s="19">
        <f t="shared" si="301"/>
        <v>3419.31</v>
      </c>
      <c r="N1623" s="19">
        <v>26</v>
      </c>
    </row>
    <row r="1624" s="13" customFormat="1" customHeight="1" spans="1:14">
      <c r="A1624" s="19">
        <f t="shared" si="304"/>
        <v>1622</v>
      </c>
      <c r="B1624" s="19" t="s">
        <v>5770</v>
      </c>
      <c r="C1624" s="19" t="s">
        <v>5771</v>
      </c>
      <c r="D1624" s="20" t="s">
        <v>1325</v>
      </c>
      <c r="E1624" s="19" t="s">
        <v>2641</v>
      </c>
      <c r="F1624" s="19">
        <v>4999</v>
      </c>
      <c r="G1624" s="19">
        <v>4999</v>
      </c>
      <c r="H1624" s="19">
        <v>2399.52</v>
      </c>
      <c r="I1624" s="19">
        <v>1019.79</v>
      </c>
      <c r="J1624" s="19">
        <v>0</v>
      </c>
      <c r="K1624" s="19" t="s">
        <v>1744</v>
      </c>
      <c r="L1624" s="19">
        <f t="shared" si="300"/>
        <v>3419.31</v>
      </c>
      <c r="M1624" s="19">
        <f t="shared" si="301"/>
        <v>3419.31</v>
      </c>
      <c r="N1624" s="19">
        <v>24</v>
      </c>
    </row>
    <row r="1625" s="13" customFormat="1" customHeight="1" spans="1:14">
      <c r="A1625" s="19">
        <f t="shared" si="304"/>
        <v>1623</v>
      </c>
      <c r="B1625" s="19" t="s">
        <v>5772</v>
      </c>
      <c r="C1625" s="19" t="s">
        <v>4763</v>
      </c>
      <c r="D1625" s="20" t="s">
        <v>1325</v>
      </c>
      <c r="E1625" s="19" t="s">
        <v>5773</v>
      </c>
      <c r="F1625" s="19">
        <v>4999</v>
      </c>
      <c r="G1625" s="19">
        <v>4999</v>
      </c>
      <c r="H1625" s="19">
        <v>2399.52</v>
      </c>
      <c r="I1625" s="19">
        <v>1019.79</v>
      </c>
      <c r="J1625" s="19">
        <v>0</v>
      </c>
      <c r="K1625" s="19" t="s">
        <v>1744</v>
      </c>
      <c r="L1625" s="19">
        <f t="shared" si="300"/>
        <v>3419.31</v>
      </c>
      <c r="M1625" s="19">
        <f t="shared" si="301"/>
        <v>3419.31</v>
      </c>
      <c r="N1625" s="19">
        <v>23</v>
      </c>
    </row>
    <row r="1626" s="13" customFormat="1" customHeight="1" spans="1:14">
      <c r="A1626" s="19">
        <f t="shared" ref="A1626:A1635" si="305">ROW()-2</f>
        <v>1624</v>
      </c>
      <c r="B1626" s="19" t="s">
        <v>5774</v>
      </c>
      <c r="C1626" s="19" t="s">
        <v>5775</v>
      </c>
      <c r="D1626" s="20" t="s">
        <v>1325</v>
      </c>
      <c r="E1626" s="19" t="s">
        <v>4757</v>
      </c>
      <c r="F1626" s="19">
        <v>4999</v>
      </c>
      <c r="G1626" s="19">
        <v>4999</v>
      </c>
      <c r="H1626" s="19">
        <v>2399.52</v>
      </c>
      <c r="I1626" s="19">
        <v>1019.79</v>
      </c>
      <c r="J1626" s="19">
        <v>0</v>
      </c>
      <c r="K1626" s="19" t="s">
        <v>1744</v>
      </c>
      <c r="L1626" s="19">
        <f t="shared" si="300"/>
        <v>3419.31</v>
      </c>
      <c r="M1626" s="19">
        <f t="shared" si="301"/>
        <v>3419.31</v>
      </c>
      <c r="N1626" s="19">
        <v>24</v>
      </c>
    </row>
    <row r="1627" s="13" customFormat="1" customHeight="1" spans="1:14">
      <c r="A1627" s="19">
        <f t="shared" si="305"/>
        <v>1625</v>
      </c>
      <c r="B1627" s="19" t="s">
        <v>5776</v>
      </c>
      <c r="C1627" s="19" t="s">
        <v>5777</v>
      </c>
      <c r="D1627" s="20" t="s">
        <v>1325</v>
      </c>
      <c r="E1627" s="19" t="s">
        <v>5058</v>
      </c>
      <c r="F1627" s="19">
        <v>4999</v>
      </c>
      <c r="G1627" s="19">
        <v>4999</v>
      </c>
      <c r="H1627" s="19">
        <v>2399.52</v>
      </c>
      <c r="I1627" s="19">
        <v>1019.79</v>
      </c>
      <c r="J1627" s="19">
        <v>0</v>
      </c>
      <c r="K1627" s="19" t="s">
        <v>1744</v>
      </c>
      <c r="L1627" s="19">
        <f t="shared" si="300"/>
        <v>3419.31</v>
      </c>
      <c r="M1627" s="19">
        <f t="shared" si="301"/>
        <v>3419.31</v>
      </c>
      <c r="N1627" s="19">
        <v>14</v>
      </c>
    </row>
    <row r="1628" s="13" customFormat="1" customHeight="1" spans="1:14">
      <c r="A1628" s="19">
        <f t="shared" si="305"/>
        <v>1626</v>
      </c>
      <c r="B1628" s="19" t="s">
        <v>5778</v>
      </c>
      <c r="C1628" s="19" t="s">
        <v>5779</v>
      </c>
      <c r="D1628" s="20" t="s">
        <v>1325</v>
      </c>
      <c r="E1628" s="19" t="s">
        <v>5780</v>
      </c>
      <c r="F1628" s="19">
        <v>4999</v>
      </c>
      <c r="G1628" s="19">
        <v>4999</v>
      </c>
      <c r="H1628" s="19">
        <v>2399.52</v>
      </c>
      <c r="I1628" s="19">
        <v>1019.79</v>
      </c>
      <c r="J1628" s="19">
        <v>0</v>
      </c>
      <c r="K1628" s="19" t="s">
        <v>1744</v>
      </c>
      <c r="L1628" s="19">
        <f t="shared" si="300"/>
        <v>3419.31</v>
      </c>
      <c r="M1628" s="19">
        <f t="shared" si="301"/>
        <v>3419.31</v>
      </c>
      <c r="N1628" s="19">
        <v>23</v>
      </c>
    </row>
    <row r="1629" s="13" customFormat="1" customHeight="1" spans="1:14">
      <c r="A1629" s="19">
        <f t="shared" si="305"/>
        <v>1627</v>
      </c>
      <c r="B1629" s="19" t="s">
        <v>5781</v>
      </c>
      <c r="C1629" s="19" t="s">
        <v>5782</v>
      </c>
      <c r="D1629" s="20" t="s">
        <v>1325</v>
      </c>
      <c r="E1629" s="19" t="s">
        <v>5783</v>
      </c>
      <c r="F1629" s="19">
        <v>4999</v>
      </c>
      <c r="G1629" s="19">
        <v>4999</v>
      </c>
      <c r="H1629" s="19">
        <v>2399.52</v>
      </c>
      <c r="I1629" s="19">
        <v>1019.79</v>
      </c>
      <c r="J1629" s="19">
        <v>0</v>
      </c>
      <c r="K1629" s="19" t="s">
        <v>1744</v>
      </c>
      <c r="L1629" s="19">
        <f t="shared" si="300"/>
        <v>3419.31</v>
      </c>
      <c r="M1629" s="19">
        <f t="shared" si="301"/>
        <v>3419.31</v>
      </c>
      <c r="N1629" s="19">
        <v>23</v>
      </c>
    </row>
    <row r="1630" s="13" customFormat="1" customHeight="1" spans="1:14">
      <c r="A1630" s="19">
        <f t="shared" si="305"/>
        <v>1628</v>
      </c>
      <c r="B1630" s="19" t="s">
        <v>5784</v>
      </c>
      <c r="C1630" s="19" t="s">
        <v>5785</v>
      </c>
      <c r="D1630" s="20" t="s">
        <v>1325</v>
      </c>
      <c r="E1630" s="19" t="s">
        <v>1985</v>
      </c>
      <c r="F1630" s="19">
        <v>4999</v>
      </c>
      <c r="G1630" s="19">
        <v>4999</v>
      </c>
      <c r="H1630" s="19">
        <v>2399.52</v>
      </c>
      <c r="I1630" s="19">
        <v>1019.79</v>
      </c>
      <c r="J1630" s="19">
        <v>0</v>
      </c>
      <c r="K1630" s="19" t="s">
        <v>1744</v>
      </c>
      <c r="L1630" s="19">
        <f t="shared" si="300"/>
        <v>3419.31</v>
      </c>
      <c r="M1630" s="19">
        <f t="shared" si="301"/>
        <v>3419.31</v>
      </c>
      <c r="N1630" s="19">
        <v>18</v>
      </c>
    </row>
    <row r="1631" s="13" customFormat="1" customHeight="1" spans="1:14">
      <c r="A1631" s="19">
        <f t="shared" si="305"/>
        <v>1629</v>
      </c>
      <c r="B1631" s="19" t="s">
        <v>5786</v>
      </c>
      <c r="C1631" s="19" t="s">
        <v>5787</v>
      </c>
      <c r="D1631" s="20" t="s">
        <v>1325</v>
      </c>
      <c r="E1631" s="19" t="s">
        <v>5788</v>
      </c>
      <c r="F1631" s="19">
        <v>4999</v>
      </c>
      <c r="G1631" s="19">
        <v>4999</v>
      </c>
      <c r="H1631" s="19">
        <v>2399.52</v>
      </c>
      <c r="I1631" s="19">
        <v>1019.79</v>
      </c>
      <c r="J1631" s="19">
        <v>0</v>
      </c>
      <c r="K1631" s="19" t="s">
        <v>1744</v>
      </c>
      <c r="L1631" s="19">
        <f t="shared" si="300"/>
        <v>3419.31</v>
      </c>
      <c r="M1631" s="19">
        <f t="shared" si="301"/>
        <v>3419.31</v>
      </c>
      <c r="N1631" s="19">
        <v>17</v>
      </c>
    </row>
    <row r="1632" s="13" customFormat="1" customHeight="1" spans="1:14">
      <c r="A1632" s="19">
        <f t="shared" si="305"/>
        <v>1630</v>
      </c>
      <c r="B1632" s="19" t="s">
        <v>5789</v>
      </c>
      <c r="C1632" s="19" t="s">
        <v>4653</v>
      </c>
      <c r="D1632" s="20" t="s">
        <v>1325</v>
      </c>
      <c r="E1632" s="19" t="s">
        <v>5790</v>
      </c>
      <c r="F1632" s="19">
        <v>4999</v>
      </c>
      <c r="G1632" s="19">
        <v>4999</v>
      </c>
      <c r="H1632" s="19">
        <v>2399.52</v>
      </c>
      <c r="I1632" s="19">
        <v>1019.79</v>
      </c>
      <c r="J1632" s="19">
        <v>0</v>
      </c>
      <c r="K1632" s="19" t="s">
        <v>1744</v>
      </c>
      <c r="L1632" s="19">
        <f t="shared" si="300"/>
        <v>3419.31</v>
      </c>
      <c r="M1632" s="19">
        <f t="shared" si="301"/>
        <v>3419.31</v>
      </c>
      <c r="N1632" s="19">
        <v>25</v>
      </c>
    </row>
    <row r="1633" s="13" customFormat="1" customHeight="1" spans="1:14">
      <c r="A1633" s="19">
        <f t="shared" si="305"/>
        <v>1631</v>
      </c>
      <c r="B1633" s="19" t="s">
        <v>4387</v>
      </c>
      <c r="C1633" s="19" t="s">
        <v>5791</v>
      </c>
      <c r="D1633" s="20" t="s">
        <v>1325</v>
      </c>
      <c r="E1633" s="19" t="s">
        <v>2876</v>
      </c>
      <c r="F1633" s="19">
        <v>4999</v>
      </c>
      <c r="G1633" s="19">
        <v>4999</v>
      </c>
      <c r="H1633" s="19">
        <v>2399.52</v>
      </c>
      <c r="I1633" s="19">
        <v>1019.79</v>
      </c>
      <c r="J1633" s="19">
        <v>0</v>
      </c>
      <c r="K1633" s="19" t="s">
        <v>1744</v>
      </c>
      <c r="L1633" s="19">
        <f t="shared" si="300"/>
        <v>3419.31</v>
      </c>
      <c r="M1633" s="19">
        <f t="shared" si="301"/>
        <v>3419.31</v>
      </c>
      <c r="N1633" s="19">
        <v>17</v>
      </c>
    </row>
    <row r="1634" s="13" customFormat="1" customHeight="1" spans="1:14">
      <c r="A1634" s="19">
        <f t="shared" si="305"/>
        <v>1632</v>
      </c>
      <c r="B1634" s="19" t="s">
        <v>5792</v>
      </c>
      <c r="C1634" s="19" t="s">
        <v>4089</v>
      </c>
      <c r="D1634" s="20" t="s">
        <v>1325</v>
      </c>
      <c r="E1634" s="19" t="s">
        <v>2228</v>
      </c>
      <c r="F1634" s="19">
        <v>4999</v>
      </c>
      <c r="G1634" s="19">
        <v>4999</v>
      </c>
      <c r="H1634" s="19">
        <v>2399.52</v>
      </c>
      <c r="I1634" s="19">
        <v>1019.79</v>
      </c>
      <c r="J1634" s="19">
        <v>0</v>
      </c>
      <c r="K1634" s="19" t="s">
        <v>1744</v>
      </c>
      <c r="L1634" s="19">
        <f t="shared" si="300"/>
        <v>3419.31</v>
      </c>
      <c r="M1634" s="19">
        <f t="shared" si="301"/>
        <v>3419.31</v>
      </c>
      <c r="N1634" s="19">
        <v>14</v>
      </c>
    </row>
    <row r="1635" s="13" customFormat="1" customHeight="1" spans="1:14">
      <c r="A1635" s="19">
        <f t="shared" si="305"/>
        <v>1633</v>
      </c>
      <c r="B1635" s="19" t="s">
        <v>5793</v>
      </c>
      <c r="C1635" s="19" t="s">
        <v>5787</v>
      </c>
      <c r="D1635" s="20" t="s">
        <v>1325</v>
      </c>
      <c r="E1635" s="19" t="s">
        <v>3950</v>
      </c>
      <c r="F1635" s="19">
        <v>4999</v>
      </c>
      <c r="G1635" s="19">
        <v>4999</v>
      </c>
      <c r="H1635" s="19">
        <v>2399.52</v>
      </c>
      <c r="I1635" s="19">
        <v>1019.79</v>
      </c>
      <c r="J1635" s="19">
        <v>0</v>
      </c>
      <c r="K1635" s="19" t="s">
        <v>1744</v>
      </c>
      <c r="L1635" s="19">
        <f t="shared" si="300"/>
        <v>3419.31</v>
      </c>
      <c r="M1635" s="19">
        <f t="shared" si="301"/>
        <v>3419.31</v>
      </c>
      <c r="N1635" s="19">
        <v>14</v>
      </c>
    </row>
    <row r="1636" s="13" customFormat="1" customHeight="1" spans="1:14">
      <c r="A1636" s="19">
        <f t="shared" ref="A1636:A1645" si="306">ROW()-2</f>
        <v>1634</v>
      </c>
      <c r="B1636" s="19" t="s">
        <v>5794</v>
      </c>
      <c r="C1636" s="19" t="s">
        <v>5795</v>
      </c>
      <c r="D1636" s="20" t="s">
        <v>1325</v>
      </c>
      <c r="E1636" s="19" t="s">
        <v>3438</v>
      </c>
      <c r="F1636" s="19">
        <v>4999</v>
      </c>
      <c r="G1636" s="19">
        <v>4999</v>
      </c>
      <c r="H1636" s="19">
        <v>2399.52</v>
      </c>
      <c r="I1636" s="19">
        <v>1019.79</v>
      </c>
      <c r="J1636" s="19">
        <v>0</v>
      </c>
      <c r="K1636" s="19" t="s">
        <v>1744</v>
      </c>
      <c r="L1636" s="19">
        <f t="shared" si="300"/>
        <v>3419.31</v>
      </c>
      <c r="M1636" s="19">
        <f t="shared" si="301"/>
        <v>3419.31</v>
      </c>
      <c r="N1636" s="19">
        <v>14</v>
      </c>
    </row>
    <row r="1637" s="13" customFormat="1" customHeight="1" spans="1:14">
      <c r="A1637" s="19">
        <f t="shared" si="306"/>
        <v>1635</v>
      </c>
      <c r="B1637" s="19" t="s">
        <v>5796</v>
      </c>
      <c r="C1637" s="19" t="s">
        <v>2514</v>
      </c>
      <c r="D1637" s="20" t="s">
        <v>1325</v>
      </c>
      <c r="E1637" s="19" t="s">
        <v>2016</v>
      </c>
      <c r="F1637" s="19">
        <v>4999</v>
      </c>
      <c r="G1637" s="19">
        <v>4999</v>
      </c>
      <c r="H1637" s="19">
        <v>2399.52</v>
      </c>
      <c r="I1637" s="19">
        <v>1019.79</v>
      </c>
      <c r="J1637" s="19">
        <v>0</v>
      </c>
      <c r="K1637" s="19" t="s">
        <v>1744</v>
      </c>
      <c r="L1637" s="19">
        <f t="shared" si="300"/>
        <v>3419.31</v>
      </c>
      <c r="M1637" s="19">
        <f t="shared" si="301"/>
        <v>3419.31</v>
      </c>
      <c r="N1637" s="19">
        <v>14</v>
      </c>
    </row>
    <row r="1638" s="13" customFormat="1" customHeight="1" spans="1:14">
      <c r="A1638" s="19">
        <f t="shared" si="306"/>
        <v>1636</v>
      </c>
      <c r="B1638" s="19" t="s">
        <v>5797</v>
      </c>
      <c r="C1638" s="19" t="s">
        <v>4882</v>
      </c>
      <c r="D1638" s="20" t="s">
        <v>1325</v>
      </c>
      <c r="E1638" s="19" t="s">
        <v>5798</v>
      </c>
      <c r="F1638" s="19">
        <v>4999</v>
      </c>
      <c r="G1638" s="19">
        <v>4999</v>
      </c>
      <c r="H1638" s="19">
        <v>2399.52</v>
      </c>
      <c r="I1638" s="19">
        <v>1019.79</v>
      </c>
      <c r="J1638" s="19">
        <v>0</v>
      </c>
      <c r="K1638" s="19" t="s">
        <v>1744</v>
      </c>
      <c r="L1638" s="19">
        <f t="shared" si="300"/>
        <v>3419.31</v>
      </c>
      <c r="M1638" s="19">
        <f t="shared" si="301"/>
        <v>3419.31</v>
      </c>
      <c r="N1638" s="19">
        <v>14</v>
      </c>
    </row>
    <row r="1639" s="13" customFormat="1" customHeight="1" spans="1:14">
      <c r="A1639" s="19">
        <f t="shared" si="306"/>
        <v>1637</v>
      </c>
      <c r="B1639" s="19" t="s">
        <v>5799</v>
      </c>
      <c r="C1639" s="19" t="s">
        <v>5800</v>
      </c>
      <c r="D1639" s="20" t="s">
        <v>1325</v>
      </c>
      <c r="E1639" s="19" t="s">
        <v>2383</v>
      </c>
      <c r="F1639" s="19">
        <v>4999</v>
      </c>
      <c r="G1639" s="19">
        <v>4999</v>
      </c>
      <c r="H1639" s="19">
        <v>2399.52</v>
      </c>
      <c r="I1639" s="19">
        <v>1019.79</v>
      </c>
      <c r="J1639" s="19">
        <v>0</v>
      </c>
      <c r="K1639" s="19" t="s">
        <v>1744</v>
      </c>
      <c r="L1639" s="19">
        <f t="shared" si="300"/>
        <v>3419.31</v>
      </c>
      <c r="M1639" s="19">
        <f t="shared" si="301"/>
        <v>3419.31</v>
      </c>
      <c r="N1639" s="19">
        <v>14</v>
      </c>
    </row>
    <row r="1640" s="13" customFormat="1" customHeight="1" spans="1:14">
      <c r="A1640" s="19">
        <f t="shared" si="306"/>
        <v>1638</v>
      </c>
      <c r="B1640" s="19" t="s">
        <v>5801</v>
      </c>
      <c r="C1640" s="19" t="s">
        <v>5802</v>
      </c>
      <c r="D1640" s="20" t="s">
        <v>1325</v>
      </c>
      <c r="E1640" s="19" t="s">
        <v>4573</v>
      </c>
      <c r="F1640" s="19">
        <v>4999</v>
      </c>
      <c r="G1640" s="19">
        <v>4999</v>
      </c>
      <c r="H1640" s="19">
        <v>2399.52</v>
      </c>
      <c r="I1640" s="19">
        <v>1019.79</v>
      </c>
      <c r="J1640" s="19">
        <v>0</v>
      </c>
      <c r="K1640" s="19" t="s">
        <v>1744</v>
      </c>
      <c r="L1640" s="19">
        <f t="shared" si="300"/>
        <v>3419.31</v>
      </c>
      <c r="M1640" s="19">
        <f t="shared" si="301"/>
        <v>3419.31</v>
      </c>
      <c r="N1640" s="19">
        <v>14</v>
      </c>
    </row>
    <row r="1641" s="13" customFormat="1" customHeight="1" spans="1:14">
      <c r="A1641" s="19">
        <f t="shared" si="306"/>
        <v>1639</v>
      </c>
      <c r="B1641" s="19" t="s">
        <v>5803</v>
      </c>
      <c r="C1641" s="19" t="s">
        <v>5804</v>
      </c>
      <c r="D1641" s="20" t="s">
        <v>1325</v>
      </c>
      <c r="E1641" s="19" t="s">
        <v>3402</v>
      </c>
      <c r="F1641" s="19">
        <v>4999</v>
      </c>
      <c r="G1641" s="19">
        <v>4999</v>
      </c>
      <c r="H1641" s="19">
        <v>2399.52</v>
      </c>
      <c r="I1641" s="19">
        <v>1019.79</v>
      </c>
      <c r="J1641" s="19">
        <v>0</v>
      </c>
      <c r="K1641" s="19" t="s">
        <v>1744</v>
      </c>
      <c r="L1641" s="19">
        <f t="shared" si="300"/>
        <v>3419.31</v>
      </c>
      <c r="M1641" s="19">
        <f t="shared" si="301"/>
        <v>3419.31</v>
      </c>
      <c r="N1641" s="19">
        <v>14</v>
      </c>
    </row>
    <row r="1642" s="13" customFormat="1" customHeight="1" spans="1:14">
      <c r="A1642" s="19">
        <f t="shared" si="306"/>
        <v>1640</v>
      </c>
      <c r="B1642" s="19" t="s">
        <v>5805</v>
      </c>
      <c r="C1642" s="19" t="s">
        <v>5744</v>
      </c>
      <c r="D1642" s="20" t="s">
        <v>1325</v>
      </c>
      <c r="E1642" s="19" t="s">
        <v>1994</v>
      </c>
      <c r="F1642" s="19">
        <v>4999</v>
      </c>
      <c r="G1642" s="19">
        <v>4999</v>
      </c>
      <c r="H1642" s="19">
        <v>2399.52</v>
      </c>
      <c r="I1642" s="19">
        <v>1019.79</v>
      </c>
      <c r="J1642" s="19">
        <v>0</v>
      </c>
      <c r="K1642" s="19" t="s">
        <v>1744</v>
      </c>
      <c r="L1642" s="19">
        <f t="shared" si="300"/>
        <v>3419.31</v>
      </c>
      <c r="M1642" s="19">
        <f t="shared" si="301"/>
        <v>3419.31</v>
      </c>
      <c r="N1642" s="19">
        <v>14</v>
      </c>
    </row>
    <row r="1643" s="13" customFormat="1" customHeight="1" spans="1:14">
      <c r="A1643" s="19">
        <f t="shared" si="306"/>
        <v>1641</v>
      </c>
      <c r="B1643" s="19" t="s">
        <v>5806</v>
      </c>
      <c r="C1643" s="19" t="s">
        <v>5807</v>
      </c>
      <c r="D1643" s="20" t="s">
        <v>1325</v>
      </c>
      <c r="E1643" s="19" t="s">
        <v>5808</v>
      </c>
      <c r="F1643" s="19">
        <v>4999</v>
      </c>
      <c r="G1643" s="19">
        <v>4999</v>
      </c>
      <c r="H1643" s="19">
        <v>2399.52</v>
      </c>
      <c r="I1643" s="19">
        <v>1019.79</v>
      </c>
      <c r="J1643" s="19">
        <v>0</v>
      </c>
      <c r="K1643" s="19" t="s">
        <v>1744</v>
      </c>
      <c r="L1643" s="19">
        <f t="shared" si="300"/>
        <v>3419.31</v>
      </c>
      <c r="M1643" s="19">
        <f t="shared" si="301"/>
        <v>3419.31</v>
      </c>
      <c r="N1643" s="19">
        <v>18</v>
      </c>
    </row>
    <row r="1644" s="13" customFormat="1" customHeight="1" spans="1:14">
      <c r="A1644" s="19">
        <f t="shared" si="306"/>
        <v>1642</v>
      </c>
      <c r="B1644" s="19" t="s">
        <v>5809</v>
      </c>
      <c r="C1644" s="19" t="s">
        <v>5810</v>
      </c>
      <c r="D1644" s="20" t="s">
        <v>1325</v>
      </c>
      <c r="E1644" s="19" t="s">
        <v>5811</v>
      </c>
      <c r="F1644" s="19">
        <v>4999</v>
      </c>
      <c r="G1644" s="19">
        <v>4999</v>
      </c>
      <c r="H1644" s="19">
        <v>2399.52</v>
      </c>
      <c r="I1644" s="19">
        <v>1019.79</v>
      </c>
      <c r="J1644" s="19">
        <v>0</v>
      </c>
      <c r="K1644" s="19" t="s">
        <v>1744</v>
      </c>
      <c r="L1644" s="19">
        <f t="shared" si="300"/>
        <v>3419.31</v>
      </c>
      <c r="M1644" s="19">
        <f t="shared" si="301"/>
        <v>3419.31</v>
      </c>
      <c r="N1644" s="19">
        <v>14</v>
      </c>
    </row>
    <row r="1645" s="13" customFormat="1" customHeight="1" spans="1:14">
      <c r="A1645" s="19">
        <f t="shared" si="306"/>
        <v>1643</v>
      </c>
      <c r="B1645" s="19" t="s">
        <v>5812</v>
      </c>
      <c r="C1645" s="19" t="s">
        <v>5813</v>
      </c>
      <c r="D1645" s="20" t="s">
        <v>1325</v>
      </c>
      <c r="E1645" s="19" t="s">
        <v>5814</v>
      </c>
      <c r="F1645" s="19">
        <v>4999</v>
      </c>
      <c r="G1645" s="19">
        <v>4999</v>
      </c>
      <c r="H1645" s="19">
        <v>2399.52</v>
      </c>
      <c r="I1645" s="19">
        <v>1019.79</v>
      </c>
      <c r="J1645" s="19">
        <v>0</v>
      </c>
      <c r="K1645" s="19" t="s">
        <v>1744</v>
      </c>
      <c r="L1645" s="19">
        <f t="shared" si="300"/>
        <v>3419.31</v>
      </c>
      <c r="M1645" s="19">
        <f t="shared" si="301"/>
        <v>3419.31</v>
      </c>
      <c r="N1645" s="19">
        <v>25</v>
      </c>
    </row>
    <row r="1646" s="13" customFormat="1" customHeight="1" spans="1:14">
      <c r="A1646" s="19">
        <f t="shared" ref="A1646:A1655" si="307">ROW()-2</f>
        <v>1644</v>
      </c>
      <c r="B1646" s="19" t="s">
        <v>5815</v>
      </c>
      <c r="C1646" s="19" t="s">
        <v>5816</v>
      </c>
      <c r="D1646" s="20" t="s">
        <v>1325</v>
      </c>
      <c r="E1646" s="19" t="s">
        <v>1982</v>
      </c>
      <c r="F1646" s="19">
        <v>4999</v>
      </c>
      <c r="G1646" s="19">
        <v>4999</v>
      </c>
      <c r="H1646" s="19">
        <v>2399.52</v>
      </c>
      <c r="I1646" s="19">
        <v>1019.79</v>
      </c>
      <c r="J1646" s="19">
        <v>0</v>
      </c>
      <c r="K1646" s="19" t="s">
        <v>1744</v>
      </c>
      <c r="L1646" s="19">
        <f t="shared" si="300"/>
        <v>3419.31</v>
      </c>
      <c r="M1646" s="19">
        <f t="shared" si="301"/>
        <v>3419.31</v>
      </c>
      <c r="N1646" s="19">
        <v>14</v>
      </c>
    </row>
    <row r="1647" s="13" customFormat="1" customHeight="1" spans="1:14">
      <c r="A1647" s="19">
        <f t="shared" si="307"/>
        <v>1645</v>
      </c>
      <c r="B1647" s="19" t="s">
        <v>5817</v>
      </c>
      <c r="C1647" s="19" t="s">
        <v>1872</v>
      </c>
      <c r="D1647" s="20" t="s">
        <v>1325</v>
      </c>
      <c r="E1647" s="19" t="s">
        <v>2587</v>
      </c>
      <c r="F1647" s="19">
        <v>4999</v>
      </c>
      <c r="G1647" s="19">
        <v>4999</v>
      </c>
      <c r="H1647" s="19">
        <v>2399.52</v>
      </c>
      <c r="I1647" s="19">
        <v>1019.79</v>
      </c>
      <c r="J1647" s="19">
        <v>0</v>
      </c>
      <c r="K1647" s="19" t="s">
        <v>1744</v>
      </c>
      <c r="L1647" s="19">
        <f t="shared" si="300"/>
        <v>3419.31</v>
      </c>
      <c r="M1647" s="19">
        <f t="shared" si="301"/>
        <v>3419.31</v>
      </c>
      <c r="N1647" s="19">
        <v>13</v>
      </c>
    </row>
    <row r="1648" s="13" customFormat="1" customHeight="1" spans="1:14">
      <c r="A1648" s="19">
        <f t="shared" si="307"/>
        <v>1646</v>
      </c>
      <c r="B1648" s="19" t="s">
        <v>5818</v>
      </c>
      <c r="C1648" s="19" t="s">
        <v>5819</v>
      </c>
      <c r="D1648" s="20" t="s">
        <v>1325</v>
      </c>
      <c r="E1648" s="19" t="s">
        <v>4974</v>
      </c>
      <c r="F1648" s="19">
        <v>4999</v>
      </c>
      <c r="G1648" s="19">
        <v>4999</v>
      </c>
      <c r="H1648" s="19">
        <v>2399.52</v>
      </c>
      <c r="I1648" s="19">
        <v>1019.79</v>
      </c>
      <c r="J1648" s="19">
        <v>0</v>
      </c>
      <c r="K1648" s="19" t="s">
        <v>1744</v>
      </c>
      <c r="L1648" s="19">
        <f t="shared" si="300"/>
        <v>3419.31</v>
      </c>
      <c r="M1648" s="19">
        <f t="shared" si="301"/>
        <v>3419.31</v>
      </c>
      <c r="N1648" s="19">
        <v>13</v>
      </c>
    </row>
    <row r="1649" s="13" customFormat="1" customHeight="1" spans="1:14">
      <c r="A1649" s="19">
        <f t="shared" si="307"/>
        <v>1647</v>
      </c>
      <c r="B1649" s="19" t="s">
        <v>5820</v>
      </c>
      <c r="C1649" s="19" t="s">
        <v>3421</v>
      </c>
      <c r="D1649" s="20" t="s">
        <v>1325</v>
      </c>
      <c r="E1649" s="19" t="s">
        <v>5821</v>
      </c>
      <c r="F1649" s="19">
        <v>4999</v>
      </c>
      <c r="G1649" s="19">
        <v>4999</v>
      </c>
      <c r="H1649" s="19">
        <v>2399.52</v>
      </c>
      <c r="I1649" s="19">
        <v>1019.79</v>
      </c>
      <c r="J1649" s="19">
        <v>0</v>
      </c>
      <c r="K1649" s="19" t="s">
        <v>1744</v>
      </c>
      <c r="L1649" s="19">
        <f t="shared" si="300"/>
        <v>3419.31</v>
      </c>
      <c r="M1649" s="19">
        <f t="shared" si="301"/>
        <v>3419.31</v>
      </c>
      <c r="N1649" s="19">
        <v>13</v>
      </c>
    </row>
    <row r="1650" s="13" customFormat="1" customHeight="1" spans="1:14">
      <c r="A1650" s="19">
        <f t="shared" si="307"/>
        <v>1648</v>
      </c>
      <c r="B1650" s="19" t="s">
        <v>5822</v>
      </c>
      <c r="C1650" s="19" t="s">
        <v>5823</v>
      </c>
      <c r="D1650" s="20" t="s">
        <v>1325</v>
      </c>
      <c r="E1650" s="19" t="s">
        <v>1982</v>
      </c>
      <c r="F1650" s="19">
        <v>4999</v>
      </c>
      <c r="G1650" s="19">
        <v>4999</v>
      </c>
      <c r="H1650" s="19">
        <v>2399.52</v>
      </c>
      <c r="I1650" s="19">
        <v>1019.79</v>
      </c>
      <c r="J1650" s="19">
        <v>0</v>
      </c>
      <c r="K1650" s="19" t="s">
        <v>1744</v>
      </c>
      <c r="L1650" s="19">
        <f t="shared" si="300"/>
        <v>3419.31</v>
      </c>
      <c r="M1650" s="19">
        <f t="shared" si="301"/>
        <v>3419.31</v>
      </c>
      <c r="N1650" s="19">
        <v>12</v>
      </c>
    </row>
    <row r="1651" s="13" customFormat="1" customHeight="1" spans="1:14">
      <c r="A1651" s="19">
        <f t="shared" si="307"/>
        <v>1649</v>
      </c>
      <c r="B1651" s="19" t="s">
        <v>5824</v>
      </c>
      <c r="C1651" s="19" t="s">
        <v>5825</v>
      </c>
      <c r="D1651" s="20" t="s">
        <v>1325</v>
      </c>
      <c r="E1651" s="19" t="s">
        <v>3026</v>
      </c>
      <c r="F1651" s="19">
        <v>4999</v>
      </c>
      <c r="G1651" s="19">
        <v>4999</v>
      </c>
      <c r="H1651" s="19">
        <v>2399.52</v>
      </c>
      <c r="I1651" s="19">
        <v>1019.79</v>
      </c>
      <c r="J1651" s="19">
        <v>0</v>
      </c>
      <c r="K1651" s="19" t="s">
        <v>1744</v>
      </c>
      <c r="L1651" s="19">
        <f t="shared" si="300"/>
        <v>3419.31</v>
      </c>
      <c r="M1651" s="19">
        <f t="shared" si="301"/>
        <v>3419.31</v>
      </c>
      <c r="N1651" s="19">
        <v>12</v>
      </c>
    </row>
    <row r="1652" s="13" customFormat="1" customHeight="1" spans="1:14">
      <c r="A1652" s="19">
        <f t="shared" si="307"/>
        <v>1650</v>
      </c>
      <c r="B1652" s="19" t="s">
        <v>5826</v>
      </c>
      <c r="C1652" s="19" t="s">
        <v>5827</v>
      </c>
      <c r="D1652" s="20" t="s">
        <v>1325</v>
      </c>
      <c r="E1652" s="19" t="s">
        <v>1979</v>
      </c>
      <c r="F1652" s="19">
        <v>4999</v>
      </c>
      <c r="G1652" s="19">
        <v>4999</v>
      </c>
      <c r="H1652" s="19">
        <v>2399.52</v>
      </c>
      <c r="I1652" s="19">
        <v>1019.79</v>
      </c>
      <c r="J1652" s="19">
        <v>0</v>
      </c>
      <c r="K1652" s="19" t="s">
        <v>1744</v>
      </c>
      <c r="L1652" s="19">
        <f t="shared" si="300"/>
        <v>3419.31</v>
      </c>
      <c r="M1652" s="19">
        <f t="shared" si="301"/>
        <v>3419.31</v>
      </c>
      <c r="N1652" s="19">
        <v>12</v>
      </c>
    </row>
    <row r="1653" s="13" customFormat="1" customHeight="1" spans="1:14">
      <c r="A1653" s="19">
        <f t="shared" si="307"/>
        <v>1651</v>
      </c>
      <c r="B1653" s="19" t="s">
        <v>5828</v>
      </c>
      <c r="C1653" s="19" t="s">
        <v>5829</v>
      </c>
      <c r="D1653" s="20" t="s">
        <v>1325</v>
      </c>
      <c r="E1653" s="19" t="s">
        <v>3143</v>
      </c>
      <c r="F1653" s="19">
        <v>4999</v>
      </c>
      <c r="G1653" s="19">
        <v>4999</v>
      </c>
      <c r="H1653" s="19">
        <v>2399.52</v>
      </c>
      <c r="I1653" s="19">
        <v>1019.79</v>
      </c>
      <c r="J1653" s="19">
        <v>0</v>
      </c>
      <c r="K1653" s="19" t="s">
        <v>1744</v>
      </c>
      <c r="L1653" s="19">
        <f t="shared" si="300"/>
        <v>3419.31</v>
      </c>
      <c r="M1653" s="19">
        <f t="shared" si="301"/>
        <v>3419.31</v>
      </c>
      <c r="N1653" s="19">
        <v>12</v>
      </c>
    </row>
    <row r="1654" s="13" customFormat="1" customHeight="1" spans="1:14">
      <c r="A1654" s="19">
        <f t="shared" si="307"/>
        <v>1652</v>
      </c>
      <c r="B1654" s="19" t="s">
        <v>5830</v>
      </c>
      <c r="C1654" s="19" t="s">
        <v>5831</v>
      </c>
      <c r="D1654" s="20" t="s">
        <v>1325</v>
      </c>
      <c r="E1654" s="19" t="s">
        <v>1789</v>
      </c>
      <c r="F1654" s="19">
        <v>4999</v>
      </c>
      <c r="G1654" s="19">
        <v>4999</v>
      </c>
      <c r="H1654" s="19">
        <v>2399.52</v>
      </c>
      <c r="I1654" s="19">
        <v>1019.79</v>
      </c>
      <c r="J1654" s="19">
        <v>0</v>
      </c>
      <c r="K1654" s="19" t="s">
        <v>1744</v>
      </c>
      <c r="L1654" s="19">
        <f t="shared" si="300"/>
        <v>3419.31</v>
      </c>
      <c r="M1654" s="19">
        <f t="shared" si="301"/>
        <v>3419.31</v>
      </c>
      <c r="N1654" s="19">
        <v>12</v>
      </c>
    </row>
    <row r="1655" s="13" customFormat="1" customHeight="1" spans="1:14">
      <c r="A1655" s="19">
        <f t="shared" si="307"/>
        <v>1653</v>
      </c>
      <c r="B1655" s="19" t="s">
        <v>5832</v>
      </c>
      <c r="C1655" s="19" t="s">
        <v>5833</v>
      </c>
      <c r="D1655" s="20" t="s">
        <v>1325</v>
      </c>
      <c r="E1655" s="19" t="s">
        <v>2641</v>
      </c>
      <c r="F1655" s="19">
        <v>4999</v>
      </c>
      <c r="G1655" s="19">
        <v>4999</v>
      </c>
      <c r="H1655" s="19">
        <v>2399.52</v>
      </c>
      <c r="I1655" s="19">
        <v>1019.79</v>
      </c>
      <c r="J1655" s="19">
        <v>0</v>
      </c>
      <c r="K1655" s="19" t="s">
        <v>1744</v>
      </c>
      <c r="L1655" s="19">
        <f t="shared" ref="L1655:L1718" si="308">H1655+I1655</f>
        <v>3419.31</v>
      </c>
      <c r="M1655" s="19">
        <f t="shared" ref="M1655:M1718" si="309">L1655</f>
        <v>3419.31</v>
      </c>
      <c r="N1655" s="19">
        <v>12</v>
      </c>
    </row>
    <row r="1656" s="13" customFormat="1" customHeight="1" spans="1:14">
      <c r="A1656" s="19">
        <f t="shared" ref="A1656:A1665" si="310">ROW()-2</f>
        <v>1654</v>
      </c>
      <c r="B1656" s="19" t="s">
        <v>5834</v>
      </c>
      <c r="C1656" s="19" t="s">
        <v>5835</v>
      </c>
      <c r="D1656" s="20" t="s">
        <v>1325</v>
      </c>
      <c r="E1656" s="19" t="s">
        <v>2587</v>
      </c>
      <c r="F1656" s="19">
        <v>4999</v>
      </c>
      <c r="G1656" s="19">
        <v>4999</v>
      </c>
      <c r="H1656" s="19">
        <v>2399.52</v>
      </c>
      <c r="I1656" s="19">
        <v>1019.79</v>
      </c>
      <c r="J1656" s="19">
        <v>0</v>
      </c>
      <c r="K1656" s="19" t="s">
        <v>1744</v>
      </c>
      <c r="L1656" s="19">
        <f t="shared" si="308"/>
        <v>3419.31</v>
      </c>
      <c r="M1656" s="19">
        <f t="shared" si="309"/>
        <v>3419.31</v>
      </c>
      <c r="N1656" s="19">
        <v>12</v>
      </c>
    </row>
    <row r="1657" s="13" customFormat="1" customHeight="1" spans="1:14">
      <c r="A1657" s="19">
        <f t="shared" si="310"/>
        <v>1655</v>
      </c>
      <c r="B1657" s="19" t="s">
        <v>5836</v>
      </c>
      <c r="C1657" s="19" t="s">
        <v>4620</v>
      </c>
      <c r="D1657" s="20" t="s">
        <v>1325</v>
      </c>
      <c r="E1657" s="19" t="s">
        <v>2494</v>
      </c>
      <c r="F1657" s="19">
        <v>4999</v>
      </c>
      <c r="G1657" s="19">
        <v>4999</v>
      </c>
      <c r="H1657" s="19">
        <v>2399.52</v>
      </c>
      <c r="I1657" s="19">
        <v>1019.79</v>
      </c>
      <c r="J1657" s="19">
        <v>0</v>
      </c>
      <c r="K1657" s="19" t="s">
        <v>1744</v>
      </c>
      <c r="L1657" s="19">
        <f t="shared" si="308"/>
        <v>3419.31</v>
      </c>
      <c r="M1657" s="19">
        <f t="shared" si="309"/>
        <v>3419.31</v>
      </c>
      <c r="N1657" s="19">
        <v>11</v>
      </c>
    </row>
    <row r="1658" s="13" customFormat="1" customHeight="1" spans="1:14">
      <c r="A1658" s="19">
        <f t="shared" si="310"/>
        <v>1656</v>
      </c>
      <c r="B1658" s="19" t="s">
        <v>5837</v>
      </c>
      <c r="C1658" s="19" t="s">
        <v>5838</v>
      </c>
      <c r="D1658" s="20" t="s">
        <v>1325</v>
      </c>
      <c r="E1658" s="19" t="s">
        <v>2481</v>
      </c>
      <c r="F1658" s="19">
        <v>4999</v>
      </c>
      <c r="G1658" s="19">
        <v>4999</v>
      </c>
      <c r="H1658" s="19">
        <v>2399.52</v>
      </c>
      <c r="I1658" s="19">
        <v>1019.79</v>
      </c>
      <c r="J1658" s="19">
        <v>0</v>
      </c>
      <c r="K1658" s="19" t="s">
        <v>1744</v>
      </c>
      <c r="L1658" s="19">
        <f t="shared" si="308"/>
        <v>3419.31</v>
      </c>
      <c r="M1658" s="19">
        <f t="shared" si="309"/>
        <v>3419.31</v>
      </c>
      <c r="N1658" s="19">
        <v>11</v>
      </c>
    </row>
    <row r="1659" s="13" customFormat="1" customHeight="1" spans="1:14">
      <c r="A1659" s="19">
        <f t="shared" si="310"/>
        <v>1657</v>
      </c>
      <c r="B1659" s="19" t="s">
        <v>5839</v>
      </c>
      <c r="C1659" s="19" t="s">
        <v>3222</v>
      </c>
      <c r="D1659" s="20" t="s">
        <v>1325</v>
      </c>
      <c r="E1659" s="19" t="s">
        <v>3391</v>
      </c>
      <c r="F1659" s="19">
        <v>4999</v>
      </c>
      <c r="G1659" s="19">
        <v>4999</v>
      </c>
      <c r="H1659" s="19">
        <v>2399.52</v>
      </c>
      <c r="I1659" s="19">
        <v>1019.79</v>
      </c>
      <c r="J1659" s="19">
        <v>0</v>
      </c>
      <c r="K1659" s="19" t="s">
        <v>1744</v>
      </c>
      <c r="L1659" s="19">
        <f t="shared" si="308"/>
        <v>3419.31</v>
      </c>
      <c r="M1659" s="19">
        <f t="shared" si="309"/>
        <v>3419.31</v>
      </c>
      <c r="N1659" s="19">
        <v>11</v>
      </c>
    </row>
    <row r="1660" s="13" customFormat="1" customHeight="1" spans="1:14">
      <c r="A1660" s="19">
        <f t="shared" si="310"/>
        <v>1658</v>
      </c>
      <c r="B1660" s="19" t="s">
        <v>5840</v>
      </c>
      <c r="C1660" s="19" t="s">
        <v>5841</v>
      </c>
      <c r="D1660" s="20" t="s">
        <v>1325</v>
      </c>
      <c r="E1660" s="19" t="s">
        <v>5842</v>
      </c>
      <c r="F1660" s="19">
        <v>4999</v>
      </c>
      <c r="G1660" s="19">
        <v>4999</v>
      </c>
      <c r="H1660" s="19">
        <v>2399.52</v>
      </c>
      <c r="I1660" s="19">
        <v>1019.79</v>
      </c>
      <c r="J1660" s="19">
        <v>0</v>
      </c>
      <c r="K1660" s="19" t="s">
        <v>1744</v>
      </c>
      <c r="L1660" s="19">
        <f t="shared" si="308"/>
        <v>3419.31</v>
      </c>
      <c r="M1660" s="19">
        <f t="shared" si="309"/>
        <v>3419.31</v>
      </c>
      <c r="N1660" s="19">
        <v>11</v>
      </c>
    </row>
    <row r="1661" s="13" customFormat="1" customHeight="1" spans="1:14">
      <c r="A1661" s="19">
        <f t="shared" si="310"/>
        <v>1659</v>
      </c>
      <c r="B1661" s="19" t="s">
        <v>5843</v>
      </c>
      <c r="C1661" s="19" t="s">
        <v>5844</v>
      </c>
      <c r="D1661" s="20" t="s">
        <v>1325</v>
      </c>
      <c r="E1661" s="19" t="s">
        <v>1982</v>
      </c>
      <c r="F1661" s="19">
        <v>4999</v>
      </c>
      <c r="G1661" s="19">
        <v>4999</v>
      </c>
      <c r="H1661" s="19">
        <v>2399.52</v>
      </c>
      <c r="I1661" s="19">
        <v>1019.79</v>
      </c>
      <c r="J1661" s="19">
        <v>0</v>
      </c>
      <c r="K1661" s="19" t="s">
        <v>1744</v>
      </c>
      <c r="L1661" s="19">
        <f t="shared" si="308"/>
        <v>3419.31</v>
      </c>
      <c r="M1661" s="19">
        <f t="shared" si="309"/>
        <v>3419.31</v>
      </c>
      <c r="N1661" s="19">
        <v>11</v>
      </c>
    </row>
    <row r="1662" s="13" customFormat="1" customHeight="1" spans="1:14">
      <c r="A1662" s="19">
        <f t="shared" si="310"/>
        <v>1660</v>
      </c>
      <c r="B1662" s="19" t="s">
        <v>5845</v>
      </c>
      <c r="C1662" s="19" t="s">
        <v>5846</v>
      </c>
      <c r="D1662" s="20" t="s">
        <v>1325</v>
      </c>
      <c r="E1662" s="19" t="s">
        <v>2581</v>
      </c>
      <c r="F1662" s="19">
        <v>4999</v>
      </c>
      <c r="G1662" s="19">
        <v>4999</v>
      </c>
      <c r="H1662" s="19">
        <v>2399.52</v>
      </c>
      <c r="I1662" s="19">
        <v>1019.79</v>
      </c>
      <c r="J1662" s="19">
        <v>0</v>
      </c>
      <c r="K1662" s="19" t="s">
        <v>1744</v>
      </c>
      <c r="L1662" s="19">
        <f t="shared" si="308"/>
        <v>3419.31</v>
      </c>
      <c r="M1662" s="19">
        <f t="shared" si="309"/>
        <v>3419.31</v>
      </c>
      <c r="N1662" s="19">
        <v>11</v>
      </c>
    </row>
    <row r="1663" s="13" customFormat="1" customHeight="1" spans="1:14">
      <c r="A1663" s="19">
        <f t="shared" si="310"/>
        <v>1661</v>
      </c>
      <c r="B1663" s="19" t="s">
        <v>5847</v>
      </c>
      <c r="C1663" s="19" t="s">
        <v>5848</v>
      </c>
      <c r="D1663" s="20" t="s">
        <v>1325</v>
      </c>
      <c r="E1663" s="19" t="s">
        <v>3637</v>
      </c>
      <c r="F1663" s="19">
        <v>4999</v>
      </c>
      <c r="G1663" s="19">
        <v>4999</v>
      </c>
      <c r="H1663" s="19">
        <v>2399.52</v>
      </c>
      <c r="I1663" s="19">
        <v>1019.79</v>
      </c>
      <c r="J1663" s="19">
        <v>0</v>
      </c>
      <c r="K1663" s="19" t="s">
        <v>1744</v>
      </c>
      <c r="L1663" s="19">
        <f t="shared" si="308"/>
        <v>3419.31</v>
      </c>
      <c r="M1663" s="19">
        <f t="shared" si="309"/>
        <v>3419.31</v>
      </c>
      <c r="N1663" s="19">
        <v>11</v>
      </c>
    </row>
    <row r="1664" s="13" customFormat="1" customHeight="1" spans="1:14">
      <c r="A1664" s="19">
        <f t="shared" si="310"/>
        <v>1662</v>
      </c>
      <c r="B1664" s="19" t="s">
        <v>5849</v>
      </c>
      <c r="C1664" s="19" t="s">
        <v>5850</v>
      </c>
      <c r="D1664" s="20" t="s">
        <v>1325</v>
      </c>
      <c r="E1664" s="19" t="s">
        <v>5058</v>
      </c>
      <c r="F1664" s="19">
        <v>4999</v>
      </c>
      <c r="G1664" s="19">
        <v>4999</v>
      </c>
      <c r="H1664" s="19">
        <v>2399.52</v>
      </c>
      <c r="I1664" s="19">
        <v>1019.79</v>
      </c>
      <c r="J1664" s="19">
        <v>0</v>
      </c>
      <c r="K1664" s="19" t="s">
        <v>1744</v>
      </c>
      <c r="L1664" s="19">
        <f t="shared" si="308"/>
        <v>3419.31</v>
      </c>
      <c r="M1664" s="19">
        <f t="shared" si="309"/>
        <v>3419.31</v>
      </c>
      <c r="N1664" s="19">
        <v>10</v>
      </c>
    </row>
    <row r="1665" s="13" customFormat="1" customHeight="1" spans="1:14">
      <c r="A1665" s="19">
        <f t="shared" si="310"/>
        <v>1663</v>
      </c>
      <c r="B1665" s="19" t="s">
        <v>5851</v>
      </c>
      <c r="C1665" s="19" t="s">
        <v>3048</v>
      </c>
      <c r="D1665" s="20" t="s">
        <v>1325</v>
      </c>
      <c r="E1665" s="19" t="s">
        <v>5852</v>
      </c>
      <c r="F1665" s="19">
        <v>4999</v>
      </c>
      <c r="G1665" s="19">
        <v>4999</v>
      </c>
      <c r="H1665" s="19">
        <v>2399.52</v>
      </c>
      <c r="I1665" s="19">
        <v>1019.79</v>
      </c>
      <c r="J1665" s="19">
        <v>0</v>
      </c>
      <c r="K1665" s="19" t="s">
        <v>1744</v>
      </c>
      <c r="L1665" s="19">
        <f t="shared" si="308"/>
        <v>3419.31</v>
      </c>
      <c r="M1665" s="19">
        <f t="shared" si="309"/>
        <v>3419.31</v>
      </c>
      <c r="N1665" s="19">
        <v>10</v>
      </c>
    </row>
    <row r="1666" s="13" customFormat="1" customHeight="1" spans="1:14">
      <c r="A1666" s="19">
        <f t="shared" ref="A1666:A1675" si="311">ROW()-2</f>
        <v>1664</v>
      </c>
      <c r="B1666" s="19" t="s">
        <v>5853</v>
      </c>
      <c r="C1666" s="19" t="s">
        <v>5854</v>
      </c>
      <c r="D1666" s="20" t="s">
        <v>1325</v>
      </c>
      <c r="E1666" s="19" t="s">
        <v>3005</v>
      </c>
      <c r="F1666" s="19">
        <v>4999</v>
      </c>
      <c r="G1666" s="19">
        <v>4999</v>
      </c>
      <c r="H1666" s="19">
        <v>2399.52</v>
      </c>
      <c r="I1666" s="19">
        <v>1019.79</v>
      </c>
      <c r="J1666" s="19">
        <v>0</v>
      </c>
      <c r="K1666" s="19" t="s">
        <v>1744</v>
      </c>
      <c r="L1666" s="19">
        <f t="shared" si="308"/>
        <v>3419.31</v>
      </c>
      <c r="M1666" s="19">
        <f t="shared" si="309"/>
        <v>3419.31</v>
      </c>
      <c r="N1666" s="19">
        <v>10</v>
      </c>
    </row>
    <row r="1667" s="13" customFormat="1" customHeight="1" spans="1:14">
      <c r="A1667" s="19">
        <f t="shared" si="311"/>
        <v>1665</v>
      </c>
      <c r="B1667" s="19" t="s">
        <v>5855</v>
      </c>
      <c r="C1667" s="19" t="s">
        <v>3281</v>
      </c>
      <c r="D1667" s="20" t="s">
        <v>1325</v>
      </c>
      <c r="E1667" s="19" t="s">
        <v>2032</v>
      </c>
      <c r="F1667" s="19">
        <v>4999</v>
      </c>
      <c r="G1667" s="19">
        <v>4999</v>
      </c>
      <c r="H1667" s="19">
        <v>2399.52</v>
      </c>
      <c r="I1667" s="19">
        <v>1019.79</v>
      </c>
      <c r="J1667" s="19">
        <v>0</v>
      </c>
      <c r="K1667" s="19" t="s">
        <v>1744</v>
      </c>
      <c r="L1667" s="19">
        <f t="shared" si="308"/>
        <v>3419.31</v>
      </c>
      <c r="M1667" s="19">
        <f t="shared" si="309"/>
        <v>3419.31</v>
      </c>
      <c r="N1667" s="19">
        <v>10</v>
      </c>
    </row>
    <row r="1668" s="13" customFormat="1" customHeight="1" spans="1:14">
      <c r="A1668" s="19">
        <f t="shared" si="311"/>
        <v>1666</v>
      </c>
      <c r="B1668" s="19" t="s">
        <v>5856</v>
      </c>
      <c r="C1668" s="19" t="s">
        <v>3568</v>
      </c>
      <c r="D1668" s="20" t="s">
        <v>1325</v>
      </c>
      <c r="E1668" s="19" t="s">
        <v>3135</v>
      </c>
      <c r="F1668" s="19">
        <v>4999</v>
      </c>
      <c r="G1668" s="19">
        <v>4999</v>
      </c>
      <c r="H1668" s="19">
        <v>2399.52</v>
      </c>
      <c r="I1668" s="19">
        <v>1019.79</v>
      </c>
      <c r="J1668" s="19">
        <v>0</v>
      </c>
      <c r="K1668" s="19" t="s">
        <v>1744</v>
      </c>
      <c r="L1668" s="19">
        <f t="shared" si="308"/>
        <v>3419.31</v>
      </c>
      <c r="M1668" s="19">
        <f t="shared" si="309"/>
        <v>3419.31</v>
      </c>
      <c r="N1668" s="19">
        <v>10</v>
      </c>
    </row>
    <row r="1669" s="13" customFormat="1" customHeight="1" spans="1:14">
      <c r="A1669" s="19">
        <f t="shared" si="311"/>
        <v>1667</v>
      </c>
      <c r="B1669" s="19" t="s">
        <v>5857</v>
      </c>
      <c r="C1669" s="19" t="s">
        <v>5858</v>
      </c>
      <c r="D1669" s="20" t="s">
        <v>1325</v>
      </c>
      <c r="E1669" s="19" t="s">
        <v>5859</v>
      </c>
      <c r="F1669" s="19">
        <v>4999</v>
      </c>
      <c r="G1669" s="19">
        <v>4999</v>
      </c>
      <c r="H1669" s="19">
        <v>2399.52</v>
      </c>
      <c r="I1669" s="19">
        <v>1019.79</v>
      </c>
      <c r="J1669" s="19">
        <v>0</v>
      </c>
      <c r="K1669" s="19" t="s">
        <v>1744</v>
      </c>
      <c r="L1669" s="19">
        <f t="shared" si="308"/>
        <v>3419.31</v>
      </c>
      <c r="M1669" s="19">
        <f t="shared" si="309"/>
        <v>3419.31</v>
      </c>
      <c r="N1669" s="19">
        <v>10</v>
      </c>
    </row>
    <row r="1670" s="13" customFormat="1" customHeight="1" spans="1:14">
      <c r="A1670" s="19">
        <f t="shared" si="311"/>
        <v>1668</v>
      </c>
      <c r="B1670" s="19" t="s">
        <v>5860</v>
      </c>
      <c r="C1670" s="19" t="s">
        <v>5800</v>
      </c>
      <c r="D1670" s="20" t="s">
        <v>1325</v>
      </c>
      <c r="E1670" s="19" t="s">
        <v>5861</v>
      </c>
      <c r="F1670" s="19">
        <v>4999</v>
      </c>
      <c r="G1670" s="19">
        <v>4999</v>
      </c>
      <c r="H1670" s="19">
        <v>2399.52</v>
      </c>
      <c r="I1670" s="19">
        <v>1019.79</v>
      </c>
      <c r="J1670" s="19">
        <v>0</v>
      </c>
      <c r="K1670" s="19" t="s">
        <v>1744</v>
      </c>
      <c r="L1670" s="19">
        <f t="shared" si="308"/>
        <v>3419.31</v>
      </c>
      <c r="M1670" s="19">
        <f t="shared" si="309"/>
        <v>3419.31</v>
      </c>
      <c r="N1670" s="19">
        <v>10</v>
      </c>
    </row>
    <row r="1671" s="13" customFormat="1" customHeight="1" spans="1:14">
      <c r="A1671" s="19">
        <f t="shared" si="311"/>
        <v>1669</v>
      </c>
      <c r="B1671" s="19" t="s">
        <v>5862</v>
      </c>
      <c r="C1671" s="19" t="s">
        <v>5159</v>
      </c>
      <c r="D1671" s="20" t="s">
        <v>1325</v>
      </c>
      <c r="E1671" s="19" t="s">
        <v>5863</v>
      </c>
      <c r="F1671" s="19">
        <v>4999</v>
      </c>
      <c r="G1671" s="19">
        <v>4999</v>
      </c>
      <c r="H1671" s="19">
        <v>2399.52</v>
      </c>
      <c r="I1671" s="19">
        <v>1019.79</v>
      </c>
      <c r="J1671" s="19">
        <v>0</v>
      </c>
      <c r="K1671" s="19" t="s">
        <v>1744</v>
      </c>
      <c r="L1671" s="19">
        <f t="shared" si="308"/>
        <v>3419.31</v>
      </c>
      <c r="M1671" s="19">
        <f t="shared" si="309"/>
        <v>3419.31</v>
      </c>
      <c r="N1671" s="19">
        <v>9</v>
      </c>
    </row>
    <row r="1672" s="13" customFormat="1" customHeight="1" spans="1:14">
      <c r="A1672" s="19">
        <f t="shared" si="311"/>
        <v>1670</v>
      </c>
      <c r="B1672" s="19" t="s">
        <v>5864</v>
      </c>
      <c r="C1672" s="19" t="s">
        <v>5865</v>
      </c>
      <c r="D1672" s="20" t="s">
        <v>1325</v>
      </c>
      <c r="E1672" s="19" t="s">
        <v>2547</v>
      </c>
      <c r="F1672" s="19">
        <v>4999</v>
      </c>
      <c r="G1672" s="19">
        <v>4999</v>
      </c>
      <c r="H1672" s="19">
        <v>2399.52</v>
      </c>
      <c r="I1672" s="19">
        <v>1019.79</v>
      </c>
      <c r="J1672" s="19">
        <v>0</v>
      </c>
      <c r="K1672" s="19" t="s">
        <v>1744</v>
      </c>
      <c r="L1672" s="19">
        <f t="shared" si="308"/>
        <v>3419.31</v>
      </c>
      <c r="M1672" s="19">
        <f t="shared" si="309"/>
        <v>3419.31</v>
      </c>
      <c r="N1672" s="19">
        <v>9</v>
      </c>
    </row>
    <row r="1673" s="13" customFormat="1" customHeight="1" spans="1:14">
      <c r="A1673" s="19">
        <f t="shared" si="311"/>
        <v>1671</v>
      </c>
      <c r="B1673" s="19" t="s">
        <v>5866</v>
      </c>
      <c r="C1673" s="19" t="s">
        <v>5867</v>
      </c>
      <c r="D1673" s="20" t="s">
        <v>1325</v>
      </c>
      <c r="E1673" s="19" t="s">
        <v>2100</v>
      </c>
      <c r="F1673" s="19">
        <v>4999</v>
      </c>
      <c r="G1673" s="19">
        <v>4999</v>
      </c>
      <c r="H1673" s="19">
        <v>2399.52</v>
      </c>
      <c r="I1673" s="19">
        <v>1019.79</v>
      </c>
      <c r="J1673" s="19">
        <v>0</v>
      </c>
      <c r="K1673" s="19" t="s">
        <v>1744</v>
      </c>
      <c r="L1673" s="19">
        <f t="shared" si="308"/>
        <v>3419.31</v>
      </c>
      <c r="M1673" s="19">
        <f t="shared" si="309"/>
        <v>3419.31</v>
      </c>
      <c r="N1673" s="19">
        <v>9</v>
      </c>
    </row>
    <row r="1674" s="13" customFormat="1" customHeight="1" spans="1:14">
      <c r="A1674" s="19">
        <f t="shared" si="311"/>
        <v>1672</v>
      </c>
      <c r="B1674" s="19" t="s">
        <v>5868</v>
      </c>
      <c r="C1674" s="19" t="s">
        <v>5869</v>
      </c>
      <c r="D1674" s="20" t="s">
        <v>1325</v>
      </c>
      <c r="E1674" s="19" t="s">
        <v>1879</v>
      </c>
      <c r="F1674" s="19">
        <v>4999</v>
      </c>
      <c r="G1674" s="19">
        <v>4999</v>
      </c>
      <c r="H1674" s="19">
        <v>2399.52</v>
      </c>
      <c r="I1674" s="19">
        <v>1019.79</v>
      </c>
      <c r="J1674" s="19">
        <v>0</v>
      </c>
      <c r="K1674" s="19" t="s">
        <v>1744</v>
      </c>
      <c r="L1674" s="19">
        <f t="shared" si="308"/>
        <v>3419.31</v>
      </c>
      <c r="M1674" s="19">
        <f t="shared" si="309"/>
        <v>3419.31</v>
      </c>
      <c r="N1674" s="19">
        <v>9</v>
      </c>
    </row>
    <row r="1675" s="13" customFormat="1" customHeight="1" spans="1:14">
      <c r="A1675" s="19">
        <f t="shared" si="311"/>
        <v>1673</v>
      </c>
      <c r="B1675" s="19" t="s">
        <v>5870</v>
      </c>
      <c r="C1675" s="19" t="s">
        <v>5871</v>
      </c>
      <c r="D1675" s="20" t="s">
        <v>1325</v>
      </c>
      <c r="E1675" s="19" t="s">
        <v>2029</v>
      </c>
      <c r="F1675" s="19">
        <v>4999</v>
      </c>
      <c r="G1675" s="19">
        <v>4999</v>
      </c>
      <c r="H1675" s="19">
        <v>2399.52</v>
      </c>
      <c r="I1675" s="19">
        <v>1019.79</v>
      </c>
      <c r="J1675" s="19">
        <v>0</v>
      </c>
      <c r="K1675" s="19" t="s">
        <v>1744</v>
      </c>
      <c r="L1675" s="19">
        <f t="shared" si="308"/>
        <v>3419.31</v>
      </c>
      <c r="M1675" s="19">
        <f t="shared" si="309"/>
        <v>3419.31</v>
      </c>
      <c r="N1675" s="19">
        <v>8</v>
      </c>
    </row>
    <row r="1676" s="13" customFormat="1" customHeight="1" spans="1:14">
      <c r="A1676" s="19">
        <f t="shared" ref="A1676:A1685" si="312">ROW()-2</f>
        <v>1674</v>
      </c>
      <c r="B1676" s="19" t="s">
        <v>5872</v>
      </c>
      <c r="C1676" s="19" t="s">
        <v>4598</v>
      </c>
      <c r="D1676" s="20" t="s">
        <v>1325</v>
      </c>
      <c r="E1676" s="19" t="s">
        <v>3026</v>
      </c>
      <c r="F1676" s="19">
        <v>4999</v>
      </c>
      <c r="G1676" s="19">
        <v>4999</v>
      </c>
      <c r="H1676" s="19">
        <v>2399.52</v>
      </c>
      <c r="I1676" s="19">
        <v>1019.79</v>
      </c>
      <c r="J1676" s="19">
        <v>0</v>
      </c>
      <c r="K1676" s="19" t="s">
        <v>1744</v>
      </c>
      <c r="L1676" s="19">
        <f t="shared" si="308"/>
        <v>3419.31</v>
      </c>
      <c r="M1676" s="19">
        <f t="shared" si="309"/>
        <v>3419.31</v>
      </c>
      <c r="N1676" s="19">
        <v>8</v>
      </c>
    </row>
    <row r="1677" s="13" customFormat="1" customHeight="1" spans="1:14">
      <c r="A1677" s="19">
        <f t="shared" si="312"/>
        <v>1675</v>
      </c>
      <c r="B1677" s="19" t="s">
        <v>5873</v>
      </c>
      <c r="C1677" s="19" t="s">
        <v>5874</v>
      </c>
      <c r="D1677" s="20" t="s">
        <v>1325</v>
      </c>
      <c r="E1677" s="19" t="s">
        <v>5875</v>
      </c>
      <c r="F1677" s="19">
        <v>4999</v>
      </c>
      <c r="G1677" s="19">
        <v>4999</v>
      </c>
      <c r="H1677" s="19">
        <v>2399.52</v>
      </c>
      <c r="I1677" s="19">
        <v>1019.79</v>
      </c>
      <c r="J1677" s="19">
        <v>0</v>
      </c>
      <c r="K1677" s="19" t="s">
        <v>1744</v>
      </c>
      <c r="L1677" s="19">
        <f t="shared" si="308"/>
        <v>3419.31</v>
      </c>
      <c r="M1677" s="19">
        <f t="shared" si="309"/>
        <v>3419.31</v>
      </c>
      <c r="N1677" s="19">
        <v>8</v>
      </c>
    </row>
    <row r="1678" s="13" customFormat="1" customHeight="1" spans="1:14">
      <c r="A1678" s="19">
        <f t="shared" si="312"/>
        <v>1676</v>
      </c>
      <c r="B1678" s="19" t="s">
        <v>5876</v>
      </c>
      <c r="C1678" s="19" t="s">
        <v>3020</v>
      </c>
      <c r="D1678" s="20" t="s">
        <v>1325</v>
      </c>
      <c r="E1678" s="19" t="s">
        <v>3159</v>
      </c>
      <c r="F1678" s="19">
        <v>4999</v>
      </c>
      <c r="G1678" s="19">
        <v>4999</v>
      </c>
      <c r="H1678" s="19">
        <v>2399.52</v>
      </c>
      <c r="I1678" s="19">
        <v>1019.79</v>
      </c>
      <c r="J1678" s="19">
        <v>0</v>
      </c>
      <c r="K1678" s="19" t="s">
        <v>1744</v>
      </c>
      <c r="L1678" s="19">
        <f t="shared" si="308"/>
        <v>3419.31</v>
      </c>
      <c r="M1678" s="19">
        <f t="shared" si="309"/>
        <v>3419.31</v>
      </c>
      <c r="N1678" s="19">
        <v>19</v>
      </c>
    </row>
    <row r="1679" s="13" customFormat="1" customHeight="1" spans="1:14">
      <c r="A1679" s="19">
        <f t="shared" si="312"/>
        <v>1677</v>
      </c>
      <c r="B1679" s="19" t="s">
        <v>5877</v>
      </c>
      <c r="C1679" s="19" t="s">
        <v>4271</v>
      </c>
      <c r="D1679" s="20" t="s">
        <v>1325</v>
      </c>
      <c r="E1679" s="19" t="s">
        <v>5878</v>
      </c>
      <c r="F1679" s="19">
        <v>4999</v>
      </c>
      <c r="G1679" s="19">
        <v>4999</v>
      </c>
      <c r="H1679" s="19">
        <v>2399.52</v>
      </c>
      <c r="I1679" s="19">
        <v>1019.79</v>
      </c>
      <c r="J1679" s="19">
        <v>0</v>
      </c>
      <c r="K1679" s="19" t="s">
        <v>1744</v>
      </c>
      <c r="L1679" s="19">
        <f t="shared" si="308"/>
        <v>3419.31</v>
      </c>
      <c r="M1679" s="19">
        <f t="shared" si="309"/>
        <v>3419.31</v>
      </c>
      <c r="N1679" s="19">
        <v>8</v>
      </c>
    </row>
    <row r="1680" s="13" customFormat="1" customHeight="1" spans="1:14">
      <c r="A1680" s="19">
        <f t="shared" si="312"/>
        <v>1678</v>
      </c>
      <c r="B1680" s="19" t="s">
        <v>5879</v>
      </c>
      <c r="C1680" s="19" t="s">
        <v>1749</v>
      </c>
      <c r="D1680" s="20" t="s">
        <v>1325</v>
      </c>
      <c r="E1680" s="19" t="s">
        <v>2584</v>
      </c>
      <c r="F1680" s="19">
        <v>4999</v>
      </c>
      <c r="G1680" s="19">
        <v>4999</v>
      </c>
      <c r="H1680" s="19">
        <v>2399.52</v>
      </c>
      <c r="I1680" s="19">
        <v>1019.79</v>
      </c>
      <c r="J1680" s="19">
        <v>0</v>
      </c>
      <c r="K1680" s="19" t="s">
        <v>1744</v>
      </c>
      <c r="L1680" s="19">
        <f t="shared" si="308"/>
        <v>3419.31</v>
      </c>
      <c r="M1680" s="19">
        <f t="shared" si="309"/>
        <v>3419.31</v>
      </c>
      <c r="N1680" s="19">
        <v>17</v>
      </c>
    </row>
    <row r="1681" s="13" customFormat="1" customHeight="1" spans="1:14">
      <c r="A1681" s="19">
        <f t="shared" si="312"/>
        <v>1679</v>
      </c>
      <c r="B1681" s="19" t="s">
        <v>5880</v>
      </c>
      <c r="C1681" s="19" t="s">
        <v>5881</v>
      </c>
      <c r="D1681" s="20" t="s">
        <v>1325</v>
      </c>
      <c r="E1681" s="19" t="s">
        <v>2038</v>
      </c>
      <c r="F1681" s="19">
        <v>4999</v>
      </c>
      <c r="G1681" s="19">
        <v>4999</v>
      </c>
      <c r="H1681" s="19">
        <v>2399.52</v>
      </c>
      <c r="I1681" s="19">
        <v>1019.79</v>
      </c>
      <c r="J1681" s="19">
        <v>0</v>
      </c>
      <c r="K1681" s="19" t="s">
        <v>1744</v>
      </c>
      <c r="L1681" s="19">
        <f t="shared" si="308"/>
        <v>3419.31</v>
      </c>
      <c r="M1681" s="19">
        <f t="shared" si="309"/>
        <v>3419.31</v>
      </c>
      <c r="N1681" s="19">
        <v>7</v>
      </c>
    </row>
    <row r="1682" s="13" customFormat="1" customHeight="1" spans="1:14">
      <c r="A1682" s="19">
        <f t="shared" si="312"/>
        <v>1680</v>
      </c>
      <c r="B1682" s="19" t="s">
        <v>5882</v>
      </c>
      <c r="C1682" s="19" t="s">
        <v>2517</v>
      </c>
      <c r="D1682" s="20" t="s">
        <v>1325</v>
      </c>
      <c r="E1682" s="19" t="s">
        <v>2500</v>
      </c>
      <c r="F1682" s="19">
        <v>4999</v>
      </c>
      <c r="G1682" s="19">
        <v>4999</v>
      </c>
      <c r="H1682" s="19">
        <v>2399.52</v>
      </c>
      <c r="I1682" s="19">
        <v>1019.79</v>
      </c>
      <c r="J1682" s="19">
        <v>0</v>
      </c>
      <c r="K1682" s="19" t="s">
        <v>1744</v>
      </c>
      <c r="L1682" s="19">
        <f t="shared" si="308"/>
        <v>3419.31</v>
      </c>
      <c r="M1682" s="19">
        <f t="shared" si="309"/>
        <v>3419.31</v>
      </c>
      <c r="N1682" s="19">
        <v>8</v>
      </c>
    </row>
    <row r="1683" s="13" customFormat="1" customHeight="1" spans="1:14">
      <c r="A1683" s="19">
        <f t="shared" si="312"/>
        <v>1681</v>
      </c>
      <c r="B1683" s="19" t="s">
        <v>5883</v>
      </c>
      <c r="C1683" s="19" t="s">
        <v>5884</v>
      </c>
      <c r="D1683" s="20" t="s">
        <v>1325</v>
      </c>
      <c r="E1683" s="19" t="s">
        <v>3082</v>
      </c>
      <c r="F1683" s="19">
        <v>4999</v>
      </c>
      <c r="G1683" s="19">
        <v>4999</v>
      </c>
      <c r="H1683" s="19">
        <v>2399.52</v>
      </c>
      <c r="I1683" s="19">
        <v>1019.79</v>
      </c>
      <c r="J1683" s="19">
        <v>0</v>
      </c>
      <c r="K1683" s="19" t="s">
        <v>1744</v>
      </c>
      <c r="L1683" s="19">
        <f t="shared" si="308"/>
        <v>3419.31</v>
      </c>
      <c r="M1683" s="19">
        <f t="shared" si="309"/>
        <v>3419.31</v>
      </c>
      <c r="N1683" s="19">
        <v>8</v>
      </c>
    </row>
    <row r="1684" s="13" customFormat="1" customHeight="1" spans="1:14">
      <c r="A1684" s="19">
        <f t="shared" si="312"/>
        <v>1682</v>
      </c>
      <c r="B1684" s="19" t="s">
        <v>5885</v>
      </c>
      <c r="C1684" s="19" t="s">
        <v>5886</v>
      </c>
      <c r="D1684" s="20" t="s">
        <v>1325</v>
      </c>
      <c r="E1684" s="19" t="s">
        <v>5887</v>
      </c>
      <c r="F1684" s="19">
        <v>4999</v>
      </c>
      <c r="G1684" s="19">
        <v>4999</v>
      </c>
      <c r="H1684" s="19">
        <v>2399.52</v>
      </c>
      <c r="I1684" s="19">
        <v>1019.79</v>
      </c>
      <c r="J1684" s="19">
        <v>0</v>
      </c>
      <c r="K1684" s="19" t="s">
        <v>1744</v>
      </c>
      <c r="L1684" s="19">
        <f t="shared" si="308"/>
        <v>3419.31</v>
      </c>
      <c r="M1684" s="19">
        <f t="shared" si="309"/>
        <v>3419.31</v>
      </c>
      <c r="N1684" s="19">
        <v>8</v>
      </c>
    </row>
    <row r="1685" s="13" customFormat="1" customHeight="1" spans="1:14">
      <c r="A1685" s="19">
        <f t="shared" si="312"/>
        <v>1683</v>
      </c>
      <c r="B1685" s="19" t="s">
        <v>5888</v>
      </c>
      <c r="C1685" s="19" t="s">
        <v>5889</v>
      </c>
      <c r="D1685" s="20" t="s">
        <v>1325</v>
      </c>
      <c r="E1685" s="19" t="s">
        <v>2016</v>
      </c>
      <c r="F1685" s="19">
        <v>4999</v>
      </c>
      <c r="G1685" s="19">
        <v>4999</v>
      </c>
      <c r="H1685" s="19">
        <v>2399.52</v>
      </c>
      <c r="I1685" s="19">
        <v>1019.79</v>
      </c>
      <c r="J1685" s="19">
        <v>0</v>
      </c>
      <c r="K1685" s="19" t="s">
        <v>1744</v>
      </c>
      <c r="L1685" s="19">
        <f t="shared" si="308"/>
        <v>3419.31</v>
      </c>
      <c r="M1685" s="19">
        <f t="shared" si="309"/>
        <v>3419.31</v>
      </c>
      <c r="N1685" s="19">
        <v>8</v>
      </c>
    </row>
    <row r="1686" s="13" customFormat="1" customHeight="1" spans="1:14">
      <c r="A1686" s="19">
        <f t="shared" ref="A1686:A1695" si="313">ROW()-2</f>
        <v>1684</v>
      </c>
      <c r="B1686" s="19" t="s">
        <v>5890</v>
      </c>
      <c r="C1686" s="19" t="s">
        <v>3296</v>
      </c>
      <c r="D1686" s="20" t="s">
        <v>1325</v>
      </c>
      <c r="E1686" s="19" t="s">
        <v>5891</v>
      </c>
      <c r="F1686" s="19">
        <v>4999</v>
      </c>
      <c r="G1686" s="19">
        <v>4999</v>
      </c>
      <c r="H1686" s="19">
        <v>2399.52</v>
      </c>
      <c r="I1686" s="19">
        <v>1019.79</v>
      </c>
      <c r="J1686" s="19">
        <v>0</v>
      </c>
      <c r="K1686" s="19" t="s">
        <v>1744</v>
      </c>
      <c r="L1686" s="19">
        <f t="shared" si="308"/>
        <v>3419.31</v>
      </c>
      <c r="M1686" s="19">
        <f t="shared" si="309"/>
        <v>3419.31</v>
      </c>
      <c r="N1686" s="19">
        <v>8</v>
      </c>
    </row>
    <row r="1687" s="13" customFormat="1" customHeight="1" spans="1:14">
      <c r="A1687" s="19">
        <f t="shared" si="313"/>
        <v>1685</v>
      </c>
      <c r="B1687" s="19" t="s">
        <v>5892</v>
      </c>
      <c r="C1687" s="19" t="s">
        <v>5893</v>
      </c>
      <c r="D1687" s="20" t="s">
        <v>1325</v>
      </c>
      <c r="E1687" s="19" t="s">
        <v>2469</v>
      </c>
      <c r="F1687" s="19">
        <v>4999</v>
      </c>
      <c r="G1687" s="19">
        <v>4999</v>
      </c>
      <c r="H1687" s="19">
        <v>2399.52</v>
      </c>
      <c r="I1687" s="19">
        <v>1019.79</v>
      </c>
      <c r="J1687" s="19">
        <v>0</v>
      </c>
      <c r="K1687" s="19" t="s">
        <v>1744</v>
      </c>
      <c r="L1687" s="19">
        <f t="shared" si="308"/>
        <v>3419.31</v>
      </c>
      <c r="M1687" s="19">
        <f t="shared" si="309"/>
        <v>3419.31</v>
      </c>
      <c r="N1687" s="19">
        <v>8</v>
      </c>
    </row>
    <row r="1688" s="13" customFormat="1" customHeight="1" spans="1:14">
      <c r="A1688" s="19">
        <f t="shared" si="313"/>
        <v>1686</v>
      </c>
      <c r="B1688" s="19" t="s">
        <v>5894</v>
      </c>
      <c r="C1688" s="19" t="s">
        <v>5895</v>
      </c>
      <c r="D1688" s="20" t="s">
        <v>1325</v>
      </c>
      <c r="E1688" s="19" t="s">
        <v>5896</v>
      </c>
      <c r="F1688" s="19">
        <v>4999</v>
      </c>
      <c r="G1688" s="19">
        <v>4999</v>
      </c>
      <c r="H1688" s="19">
        <v>2399.52</v>
      </c>
      <c r="I1688" s="19">
        <v>1019.79</v>
      </c>
      <c r="J1688" s="19">
        <v>0</v>
      </c>
      <c r="K1688" s="19" t="s">
        <v>1744</v>
      </c>
      <c r="L1688" s="19">
        <f t="shared" si="308"/>
        <v>3419.31</v>
      </c>
      <c r="M1688" s="19">
        <f t="shared" si="309"/>
        <v>3419.31</v>
      </c>
      <c r="N1688" s="19">
        <v>8</v>
      </c>
    </row>
    <row r="1689" s="13" customFormat="1" customHeight="1" spans="1:14">
      <c r="A1689" s="19">
        <f t="shared" si="313"/>
        <v>1687</v>
      </c>
      <c r="B1689" s="19" t="s">
        <v>5897</v>
      </c>
      <c r="C1689" s="19" t="s">
        <v>5898</v>
      </c>
      <c r="D1689" s="20" t="s">
        <v>1325</v>
      </c>
      <c r="E1689" s="19" t="s">
        <v>5899</v>
      </c>
      <c r="F1689" s="19">
        <v>4999</v>
      </c>
      <c r="G1689" s="19">
        <v>4999</v>
      </c>
      <c r="H1689" s="19">
        <v>2399.52</v>
      </c>
      <c r="I1689" s="19">
        <v>1019.79</v>
      </c>
      <c r="J1689" s="19">
        <v>0</v>
      </c>
      <c r="K1689" s="19" t="s">
        <v>1744</v>
      </c>
      <c r="L1689" s="19">
        <f t="shared" si="308"/>
        <v>3419.31</v>
      </c>
      <c r="M1689" s="19">
        <f t="shared" si="309"/>
        <v>3419.31</v>
      </c>
      <c r="N1689" s="19">
        <v>8</v>
      </c>
    </row>
    <row r="1690" s="13" customFormat="1" customHeight="1" spans="1:14">
      <c r="A1690" s="19">
        <f t="shared" si="313"/>
        <v>1688</v>
      </c>
      <c r="B1690" s="19" t="s">
        <v>5900</v>
      </c>
      <c r="C1690" s="19" t="s">
        <v>5901</v>
      </c>
      <c r="D1690" s="20" t="s">
        <v>1325</v>
      </c>
      <c r="E1690" s="19" t="s">
        <v>1936</v>
      </c>
      <c r="F1690" s="19">
        <v>4999</v>
      </c>
      <c r="G1690" s="19">
        <v>4999</v>
      </c>
      <c r="H1690" s="19">
        <v>2399.52</v>
      </c>
      <c r="I1690" s="19">
        <v>1019.79</v>
      </c>
      <c r="J1690" s="19">
        <v>0</v>
      </c>
      <c r="K1690" s="19" t="s">
        <v>1744</v>
      </c>
      <c r="L1690" s="19">
        <f t="shared" si="308"/>
        <v>3419.31</v>
      </c>
      <c r="M1690" s="19">
        <f t="shared" si="309"/>
        <v>3419.31</v>
      </c>
      <c r="N1690" s="19">
        <v>8</v>
      </c>
    </row>
    <row r="1691" s="13" customFormat="1" customHeight="1" spans="1:14">
      <c r="A1691" s="19">
        <f t="shared" si="313"/>
        <v>1689</v>
      </c>
      <c r="B1691" s="19" t="s">
        <v>5902</v>
      </c>
      <c r="C1691" s="19" t="s">
        <v>5903</v>
      </c>
      <c r="D1691" s="20" t="s">
        <v>1325</v>
      </c>
      <c r="E1691" s="19" t="s">
        <v>2542</v>
      </c>
      <c r="F1691" s="19">
        <v>4999</v>
      </c>
      <c r="G1691" s="19">
        <v>4999</v>
      </c>
      <c r="H1691" s="19">
        <v>2399.52</v>
      </c>
      <c r="I1691" s="19">
        <v>1019.79</v>
      </c>
      <c r="J1691" s="19">
        <v>0</v>
      </c>
      <c r="K1691" s="19" t="s">
        <v>1744</v>
      </c>
      <c r="L1691" s="19">
        <f t="shared" si="308"/>
        <v>3419.31</v>
      </c>
      <c r="M1691" s="19">
        <f t="shared" si="309"/>
        <v>3419.31</v>
      </c>
      <c r="N1691" s="19">
        <v>8</v>
      </c>
    </row>
    <row r="1692" s="13" customFormat="1" customHeight="1" spans="1:14">
      <c r="A1692" s="19">
        <f t="shared" si="313"/>
        <v>1690</v>
      </c>
      <c r="B1692" s="19" t="s">
        <v>5904</v>
      </c>
      <c r="C1692" s="19" t="s">
        <v>5905</v>
      </c>
      <c r="D1692" s="20" t="s">
        <v>1325</v>
      </c>
      <c r="E1692" s="19" t="s">
        <v>5773</v>
      </c>
      <c r="F1692" s="19">
        <v>4999</v>
      </c>
      <c r="G1692" s="19">
        <v>4999</v>
      </c>
      <c r="H1692" s="19">
        <v>2399.52</v>
      </c>
      <c r="I1692" s="19">
        <v>1019.79</v>
      </c>
      <c r="J1692" s="19">
        <v>0</v>
      </c>
      <c r="K1692" s="19" t="s">
        <v>1744</v>
      </c>
      <c r="L1692" s="19">
        <f t="shared" si="308"/>
        <v>3419.31</v>
      </c>
      <c r="M1692" s="19">
        <f t="shared" si="309"/>
        <v>3419.31</v>
      </c>
      <c r="N1692" s="19">
        <v>8</v>
      </c>
    </row>
    <row r="1693" s="13" customFormat="1" customHeight="1" spans="1:14">
      <c r="A1693" s="19">
        <f t="shared" si="313"/>
        <v>1691</v>
      </c>
      <c r="B1693" s="19" t="s">
        <v>5906</v>
      </c>
      <c r="C1693" s="19" t="s">
        <v>5907</v>
      </c>
      <c r="D1693" s="20" t="s">
        <v>1325</v>
      </c>
      <c r="E1693" s="19" t="s">
        <v>5908</v>
      </c>
      <c r="F1693" s="19">
        <v>4999</v>
      </c>
      <c r="G1693" s="19">
        <v>4999</v>
      </c>
      <c r="H1693" s="19">
        <v>2399.52</v>
      </c>
      <c r="I1693" s="19">
        <v>1019.79</v>
      </c>
      <c r="J1693" s="19">
        <v>0</v>
      </c>
      <c r="K1693" s="19" t="s">
        <v>1744</v>
      </c>
      <c r="L1693" s="19">
        <f t="shared" si="308"/>
        <v>3419.31</v>
      </c>
      <c r="M1693" s="19">
        <f t="shared" si="309"/>
        <v>3419.31</v>
      </c>
      <c r="N1693" s="19">
        <v>8</v>
      </c>
    </row>
    <row r="1694" s="13" customFormat="1" customHeight="1" spans="1:14">
      <c r="A1694" s="19">
        <f t="shared" si="313"/>
        <v>1692</v>
      </c>
      <c r="B1694" s="19" t="s">
        <v>5909</v>
      </c>
      <c r="C1694" s="19" t="s">
        <v>5910</v>
      </c>
      <c r="D1694" s="20" t="s">
        <v>1325</v>
      </c>
      <c r="E1694" s="19" t="s">
        <v>2106</v>
      </c>
      <c r="F1694" s="19">
        <v>4999</v>
      </c>
      <c r="G1694" s="19">
        <v>4999</v>
      </c>
      <c r="H1694" s="19">
        <v>2399.52</v>
      </c>
      <c r="I1694" s="19">
        <v>1019.79</v>
      </c>
      <c r="J1694" s="19">
        <v>0</v>
      </c>
      <c r="K1694" s="19" t="s">
        <v>1744</v>
      </c>
      <c r="L1694" s="19">
        <f t="shared" si="308"/>
        <v>3419.31</v>
      </c>
      <c r="M1694" s="19">
        <f t="shared" si="309"/>
        <v>3419.31</v>
      </c>
      <c r="N1694" s="19">
        <v>7</v>
      </c>
    </row>
    <row r="1695" s="13" customFormat="1" customHeight="1" spans="1:14">
      <c r="A1695" s="19">
        <f t="shared" si="313"/>
        <v>1693</v>
      </c>
      <c r="B1695" s="19" t="s">
        <v>5911</v>
      </c>
      <c r="C1695" s="19" t="s">
        <v>5912</v>
      </c>
      <c r="D1695" s="20" t="s">
        <v>1325</v>
      </c>
      <c r="E1695" s="19" t="s">
        <v>2214</v>
      </c>
      <c r="F1695" s="19">
        <v>4999</v>
      </c>
      <c r="G1695" s="19">
        <v>4999</v>
      </c>
      <c r="H1695" s="19">
        <v>2399.52</v>
      </c>
      <c r="I1695" s="19">
        <v>1019.79</v>
      </c>
      <c r="J1695" s="19">
        <v>0</v>
      </c>
      <c r="K1695" s="19" t="s">
        <v>1744</v>
      </c>
      <c r="L1695" s="19">
        <f t="shared" si="308"/>
        <v>3419.31</v>
      </c>
      <c r="M1695" s="19">
        <f t="shared" si="309"/>
        <v>3419.31</v>
      </c>
      <c r="N1695" s="19">
        <v>7</v>
      </c>
    </row>
    <row r="1696" s="13" customFormat="1" customHeight="1" spans="1:14">
      <c r="A1696" s="19">
        <f t="shared" ref="A1696:A1705" si="314">ROW()-2</f>
        <v>1694</v>
      </c>
      <c r="B1696" s="19" t="s">
        <v>5913</v>
      </c>
      <c r="C1696" s="19" t="s">
        <v>5914</v>
      </c>
      <c r="D1696" s="20" t="s">
        <v>1325</v>
      </c>
      <c r="E1696" s="19" t="s">
        <v>2052</v>
      </c>
      <c r="F1696" s="19">
        <v>4999</v>
      </c>
      <c r="G1696" s="19">
        <v>4999</v>
      </c>
      <c r="H1696" s="19">
        <v>2399.52</v>
      </c>
      <c r="I1696" s="19">
        <v>1019.79</v>
      </c>
      <c r="J1696" s="19">
        <v>0</v>
      </c>
      <c r="K1696" s="19" t="s">
        <v>1744</v>
      </c>
      <c r="L1696" s="19">
        <f t="shared" si="308"/>
        <v>3419.31</v>
      </c>
      <c r="M1696" s="19">
        <f t="shared" si="309"/>
        <v>3419.31</v>
      </c>
      <c r="N1696" s="19">
        <v>7</v>
      </c>
    </row>
    <row r="1697" s="13" customFormat="1" customHeight="1" spans="1:14">
      <c r="A1697" s="19">
        <f t="shared" si="314"/>
        <v>1695</v>
      </c>
      <c r="B1697" s="19" t="s">
        <v>5915</v>
      </c>
      <c r="C1697" s="19" t="s">
        <v>5916</v>
      </c>
      <c r="D1697" s="20" t="s">
        <v>1325</v>
      </c>
      <c r="E1697" s="19" t="s">
        <v>1942</v>
      </c>
      <c r="F1697" s="19">
        <v>4999</v>
      </c>
      <c r="G1697" s="19">
        <v>4999</v>
      </c>
      <c r="H1697" s="19">
        <v>2399.52</v>
      </c>
      <c r="I1697" s="19">
        <v>1019.79</v>
      </c>
      <c r="J1697" s="19">
        <v>0</v>
      </c>
      <c r="K1697" s="19" t="s">
        <v>1744</v>
      </c>
      <c r="L1697" s="19">
        <f t="shared" si="308"/>
        <v>3419.31</v>
      </c>
      <c r="M1697" s="19">
        <f t="shared" si="309"/>
        <v>3419.31</v>
      </c>
      <c r="N1697" s="19">
        <v>7</v>
      </c>
    </row>
    <row r="1698" s="13" customFormat="1" customHeight="1" spans="1:14">
      <c r="A1698" s="19">
        <f t="shared" si="314"/>
        <v>1696</v>
      </c>
      <c r="B1698" s="19" t="s">
        <v>5917</v>
      </c>
      <c r="C1698" s="19" t="s">
        <v>5918</v>
      </c>
      <c r="D1698" s="20" t="s">
        <v>1325</v>
      </c>
      <c r="E1698" s="19" t="s">
        <v>2587</v>
      </c>
      <c r="F1698" s="19">
        <v>4999</v>
      </c>
      <c r="G1698" s="19">
        <v>4999</v>
      </c>
      <c r="H1698" s="19">
        <v>2399.52</v>
      </c>
      <c r="I1698" s="19">
        <v>1019.79</v>
      </c>
      <c r="J1698" s="19">
        <v>0</v>
      </c>
      <c r="K1698" s="19" t="s">
        <v>1744</v>
      </c>
      <c r="L1698" s="19">
        <f t="shared" si="308"/>
        <v>3419.31</v>
      </c>
      <c r="M1698" s="19">
        <f t="shared" si="309"/>
        <v>3419.31</v>
      </c>
      <c r="N1698" s="19">
        <v>7</v>
      </c>
    </row>
    <row r="1699" s="13" customFormat="1" customHeight="1" spans="1:14">
      <c r="A1699" s="19">
        <f t="shared" si="314"/>
        <v>1697</v>
      </c>
      <c r="B1699" s="19" t="s">
        <v>5919</v>
      </c>
      <c r="C1699" s="19" t="s">
        <v>5920</v>
      </c>
      <c r="D1699" s="20" t="s">
        <v>1325</v>
      </c>
      <c r="E1699" s="19" t="s">
        <v>4380</v>
      </c>
      <c r="F1699" s="19">
        <v>4999</v>
      </c>
      <c r="G1699" s="19">
        <v>4999</v>
      </c>
      <c r="H1699" s="19">
        <v>2399.52</v>
      </c>
      <c r="I1699" s="19">
        <v>1019.79</v>
      </c>
      <c r="J1699" s="19">
        <v>0</v>
      </c>
      <c r="K1699" s="19" t="s">
        <v>1744</v>
      </c>
      <c r="L1699" s="19">
        <f t="shared" si="308"/>
        <v>3419.31</v>
      </c>
      <c r="M1699" s="19">
        <f t="shared" si="309"/>
        <v>3419.31</v>
      </c>
      <c r="N1699" s="19">
        <v>7</v>
      </c>
    </row>
    <row r="1700" s="13" customFormat="1" customHeight="1" spans="1:14">
      <c r="A1700" s="19">
        <f t="shared" si="314"/>
        <v>1698</v>
      </c>
      <c r="B1700" s="19" t="s">
        <v>5921</v>
      </c>
      <c r="C1700" s="19" t="s">
        <v>5922</v>
      </c>
      <c r="D1700" s="20" t="s">
        <v>1325</v>
      </c>
      <c r="E1700" s="19" t="s">
        <v>5773</v>
      </c>
      <c r="F1700" s="19">
        <v>4999</v>
      </c>
      <c r="G1700" s="19">
        <v>4999</v>
      </c>
      <c r="H1700" s="19">
        <v>2399.52</v>
      </c>
      <c r="I1700" s="19">
        <v>1019.79</v>
      </c>
      <c r="J1700" s="19">
        <v>0</v>
      </c>
      <c r="K1700" s="19" t="s">
        <v>1744</v>
      </c>
      <c r="L1700" s="19">
        <f t="shared" si="308"/>
        <v>3419.31</v>
      </c>
      <c r="M1700" s="19">
        <f t="shared" si="309"/>
        <v>3419.31</v>
      </c>
      <c r="N1700" s="19">
        <v>7</v>
      </c>
    </row>
    <row r="1701" s="13" customFormat="1" customHeight="1" spans="1:14">
      <c r="A1701" s="19">
        <f t="shared" si="314"/>
        <v>1699</v>
      </c>
      <c r="B1701" s="19" t="s">
        <v>5923</v>
      </c>
      <c r="C1701" s="19" t="s">
        <v>5924</v>
      </c>
      <c r="D1701" s="20" t="s">
        <v>1325</v>
      </c>
      <c r="E1701" s="19" t="s">
        <v>3521</v>
      </c>
      <c r="F1701" s="19">
        <v>4999</v>
      </c>
      <c r="G1701" s="19">
        <v>4999</v>
      </c>
      <c r="H1701" s="19">
        <v>2399.52</v>
      </c>
      <c r="I1701" s="19">
        <v>1019.79</v>
      </c>
      <c r="J1701" s="19">
        <v>0</v>
      </c>
      <c r="K1701" s="19" t="s">
        <v>1744</v>
      </c>
      <c r="L1701" s="19">
        <f t="shared" si="308"/>
        <v>3419.31</v>
      </c>
      <c r="M1701" s="19">
        <f t="shared" si="309"/>
        <v>3419.31</v>
      </c>
      <c r="N1701" s="19">
        <v>6</v>
      </c>
    </row>
    <row r="1702" s="13" customFormat="1" customHeight="1" spans="1:14">
      <c r="A1702" s="19">
        <f t="shared" si="314"/>
        <v>1700</v>
      </c>
      <c r="B1702" s="19" t="s">
        <v>5925</v>
      </c>
      <c r="C1702" s="19" t="s">
        <v>2698</v>
      </c>
      <c r="D1702" s="20" t="s">
        <v>1325</v>
      </c>
      <c r="E1702" s="19" t="s">
        <v>2602</v>
      </c>
      <c r="F1702" s="19">
        <v>4999</v>
      </c>
      <c r="G1702" s="19">
        <v>4999</v>
      </c>
      <c r="H1702" s="19">
        <v>2399.52</v>
      </c>
      <c r="I1702" s="19">
        <v>1019.79</v>
      </c>
      <c r="J1702" s="19">
        <v>0</v>
      </c>
      <c r="K1702" s="19" t="s">
        <v>1744</v>
      </c>
      <c r="L1702" s="19">
        <f t="shared" si="308"/>
        <v>3419.31</v>
      </c>
      <c r="M1702" s="19">
        <f t="shared" si="309"/>
        <v>3419.31</v>
      </c>
      <c r="N1702" s="19">
        <v>6</v>
      </c>
    </row>
    <row r="1703" s="13" customFormat="1" customHeight="1" spans="1:14">
      <c r="A1703" s="19">
        <f t="shared" si="314"/>
        <v>1701</v>
      </c>
      <c r="B1703" s="19" t="s">
        <v>5926</v>
      </c>
      <c r="C1703" s="19" t="s">
        <v>5736</v>
      </c>
      <c r="D1703" s="20" t="s">
        <v>1325</v>
      </c>
      <c r="E1703" s="19" t="s">
        <v>3038</v>
      </c>
      <c r="F1703" s="19">
        <v>4999</v>
      </c>
      <c r="G1703" s="19">
        <v>4999</v>
      </c>
      <c r="H1703" s="19">
        <v>2399.52</v>
      </c>
      <c r="I1703" s="19">
        <v>1019.79</v>
      </c>
      <c r="J1703" s="19">
        <v>0</v>
      </c>
      <c r="K1703" s="19" t="s">
        <v>1744</v>
      </c>
      <c r="L1703" s="19">
        <f t="shared" si="308"/>
        <v>3419.31</v>
      </c>
      <c r="M1703" s="19">
        <f t="shared" si="309"/>
        <v>3419.31</v>
      </c>
      <c r="N1703" s="19">
        <v>6</v>
      </c>
    </row>
    <row r="1704" s="13" customFormat="1" customHeight="1" spans="1:14">
      <c r="A1704" s="19">
        <f t="shared" si="314"/>
        <v>1702</v>
      </c>
      <c r="B1704" s="19" t="s">
        <v>5927</v>
      </c>
      <c r="C1704" s="19" t="s">
        <v>4392</v>
      </c>
      <c r="D1704" s="20" t="s">
        <v>1325</v>
      </c>
      <c r="E1704" s="19" t="s">
        <v>5928</v>
      </c>
      <c r="F1704" s="19">
        <v>4999</v>
      </c>
      <c r="G1704" s="19">
        <v>4999</v>
      </c>
      <c r="H1704" s="19">
        <v>2399.52</v>
      </c>
      <c r="I1704" s="19">
        <v>1019.79</v>
      </c>
      <c r="J1704" s="19">
        <v>0</v>
      </c>
      <c r="K1704" s="19" t="s">
        <v>1744</v>
      </c>
      <c r="L1704" s="19">
        <f t="shared" si="308"/>
        <v>3419.31</v>
      </c>
      <c r="M1704" s="19">
        <f t="shared" si="309"/>
        <v>3419.31</v>
      </c>
      <c r="N1704" s="19">
        <v>33</v>
      </c>
    </row>
    <row r="1705" s="13" customFormat="1" customHeight="1" spans="1:14">
      <c r="A1705" s="19">
        <f t="shared" si="314"/>
        <v>1703</v>
      </c>
      <c r="B1705" s="19" t="s">
        <v>5929</v>
      </c>
      <c r="C1705" s="19" t="s">
        <v>2563</v>
      </c>
      <c r="D1705" s="20" t="s">
        <v>1325</v>
      </c>
      <c r="E1705" s="19" t="s">
        <v>5930</v>
      </c>
      <c r="F1705" s="19">
        <v>4999</v>
      </c>
      <c r="G1705" s="19">
        <v>4999</v>
      </c>
      <c r="H1705" s="19">
        <v>2399.52</v>
      </c>
      <c r="I1705" s="19">
        <v>1019.79</v>
      </c>
      <c r="J1705" s="19">
        <v>0</v>
      </c>
      <c r="K1705" s="19" t="s">
        <v>1744</v>
      </c>
      <c r="L1705" s="19">
        <f t="shared" si="308"/>
        <v>3419.31</v>
      </c>
      <c r="M1705" s="19">
        <f t="shared" si="309"/>
        <v>3419.31</v>
      </c>
      <c r="N1705" s="19">
        <v>6</v>
      </c>
    </row>
    <row r="1706" s="13" customFormat="1" customHeight="1" spans="1:14">
      <c r="A1706" s="19">
        <f t="shared" ref="A1706:A1715" si="315">ROW()-2</f>
        <v>1704</v>
      </c>
      <c r="B1706" s="19" t="s">
        <v>5931</v>
      </c>
      <c r="C1706" s="19" t="s">
        <v>5932</v>
      </c>
      <c r="D1706" s="20" t="s">
        <v>1325</v>
      </c>
      <c r="E1706" s="19" t="s">
        <v>3637</v>
      </c>
      <c r="F1706" s="19">
        <v>4999</v>
      </c>
      <c r="G1706" s="19">
        <v>4999</v>
      </c>
      <c r="H1706" s="19">
        <v>2399.52</v>
      </c>
      <c r="I1706" s="19">
        <v>1019.79</v>
      </c>
      <c r="J1706" s="19">
        <v>0</v>
      </c>
      <c r="K1706" s="19" t="s">
        <v>1744</v>
      </c>
      <c r="L1706" s="19">
        <f t="shared" si="308"/>
        <v>3419.31</v>
      </c>
      <c r="M1706" s="19">
        <f t="shared" si="309"/>
        <v>3419.31</v>
      </c>
      <c r="N1706" s="19">
        <v>13</v>
      </c>
    </row>
    <row r="1707" s="13" customFormat="1" customHeight="1" spans="1:14">
      <c r="A1707" s="19">
        <f t="shared" si="315"/>
        <v>1705</v>
      </c>
      <c r="B1707" s="19" t="s">
        <v>5933</v>
      </c>
      <c r="C1707" s="19" t="s">
        <v>5934</v>
      </c>
      <c r="D1707" s="20" t="s">
        <v>1325</v>
      </c>
      <c r="E1707" s="19" t="s">
        <v>1879</v>
      </c>
      <c r="F1707" s="19">
        <v>4999</v>
      </c>
      <c r="G1707" s="19">
        <v>4999</v>
      </c>
      <c r="H1707" s="19">
        <v>2399.52</v>
      </c>
      <c r="I1707" s="19">
        <v>1019.79</v>
      </c>
      <c r="J1707" s="19">
        <v>0</v>
      </c>
      <c r="K1707" s="19" t="s">
        <v>1744</v>
      </c>
      <c r="L1707" s="19">
        <f t="shared" si="308"/>
        <v>3419.31</v>
      </c>
      <c r="M1707" s="19">
        <f t="shared" si="309"/>
        <v>3419.31</v>
      </c>
      <c r="N1707" s="19">
        <v>6</v>
      </c>
    </row>
    <row r="1708" s="13" customFormat="1" customHeight="1" spans="1:14">
      <c r="A1708" s="19">
        <f t="shared" si="315"/>
        <v>1706</v>
      </c>
      <c r="B1708" s="19" t="s">
        <v>5935</v>
      </c>
      <c r="C1708" s="19" t="s">
        <v>5791</v>
      </c>
      <c r="D1708" s="20" t="s">
        <v>1325</v>
      </c>
      <c r="E1708" s="19" t="s">
        <v>1783</v>
      </c>
      <c r="F1708" s="19">
        <v>4999</v>
      </c>
      <c r="G1708" s="19">
        <v>4999</v>
      </c>
      <c r="H1708" s="19">
        <v>2399.52</v>
      </c>
      <c r="I1708" s="19">
        <v>1019.79</v>
      </c>
      <c r="J1708" s="19">
        <v>0</v>
      </c>
      <c r="K1708" s="19" t="s">
        <v>1744</v>
      </c>
      <c r="L1708" s="19">
        <f t="shared" si="308"/>
        <v>3419.31</v>
      </c>
      <c r="M1708" s="19">
        <f t="shared" si="309"/>
        <v>3419.31</v>
      </c>
      <c r="N1708" s="19">
        <v>6</v>
      </c>
    </row>
    <row r="1709" s="13" customFormat="1" customHeight="1" spans="1:14">
      <c r="A1709" s="19">
        <f t="shared" si="315"/>
        <v>1707</v>
      </c>
      <c r="B1709" s="19" t="s">
        <v>5936</v>
      </c>
      <c r="C1709" s="19" t="s">
        <v>3977</v>
      </c>
      <c r="D1709" s="20" t="s">
        <v>1325</v>
      </c>
      <c r="E1709" s="19" t="s">
        <v>5937</v>
      </c>
      <c r="F1709" s="19">
        <v>4999</v>
      </c>
      <c r="G1709" s="19">
        <v>4999</v>
      </c>
      <c r="H1709" s="19">
        <v>2399.52</v>
      </c>
      <c r="I1709" s="19">
        <v>1019.79</v>
      </c>
      <c r="J1709" s="19">
        <v>0</v>
      </c>
      <c r="K1709" s="19" t="s">
        <v>1744</v>
      </c>
      <c r="L1709" s="19">
        <f t="shared" si="308"/>
        <v>3419.31</v>
      </c>
      <c r="M1709" s="19">
        <f t="shared" si="309"/>
        <v>3419.31</v>
      </c>
      <c r="N1709" s="19">
        <v>6</v>
      </c>
    </row>
    <row r="1710" s="13" customFormat="1" customHeight="1" spans="1:14">
      <c r="A1710" s="19">
        <f t="shared" si="315"/>
        <v>1708</v>
      </c>
      <c r="B1710" s="19" t="s">
        <v>5938</v>
      </c>
      <c r="C1710" s="19" t="s">
        <v>5939</v>
      </c>
      <c r="D1710" s="20" t="s">
        <v>1325</v>
      </c>
      <c r="E1710" s="19" t="s">
        <v>5940</v>
      </c>
      <c r="F1710" s="19">
        <v>4999</v>
      </c>
      <c r="G1710" s="19">
        <v>4999</v>
      </c>
      <c r="H1710" s="19">
        <v>2399.52</v>
      </c>
      <c r="I1710" s="19">
        <v>1019.79</v>
      </c>
      <c r="J1710" s="19">
        <v>0</v>
      </c>
      <c r="K1710" s="19" t="s">
        <v>1744</v>
      </c>
      <c r="L1710" s="19">
        <f t="shared" si="308"/>
        <v>3419.31</v>
      </c>
      <c r="M1710" s="19">
        <f t="shared" si="309"/>
        <v>3419.31</v>
      </c>
      <c r="N1710" s="19">
        <v>6</v>
      </c>
    </row>
    <row r="1711" s="13" customFormat="1" customHeight="1" spans="1:14">
      <c r="A1711" s="19">
        <f t="shared" si="315"/>
        <v>1709</v>
      </c>
      <c r="B1711" s="19" t="s">
        <v>5941</v>
      </c>
      <c r="C1711" s="19" t="s">
        <v>5942</v>
      </c>
      <c r="D1711" s="20" t="s">
        <v>1325</v>
      </c>
      <c r="E1711" s="19" t="s">
        <v>5943</v>
      </c>
      <c r="F1711" s="19">
        <v>4999</v>
      </c>
      <c r="G1711" s="19">
        <v>4999</v>
      </c>
      <c r="H1711" s="19">
        <v>2399.52</v>
      </c>
      <c r="I1711" s="19">
        <v>1019.79</v>
      </c>
      <c r="J1711" s="19">
        <v>0</v>
      </c>
      <c r="K1711" s="19" t="s">
        <v>1744</v>
      </c>
      <c r="L1711" s="19">
        <f t="shared" si="308"/>
        <v>3419.31</v>
      </c>
      <c r="M1711" s="19">
        <f t="shared" si="309"/>
        <v>3419.31</v>
      </c>
      <c r="N1711" s="19">
        <v>6</v>
      </c>
    </row>
    <row r="1712" s="13" customFormat="1" customHeight="1" spans="1:14">
      <c r="A1712" s="19">
        <f t="shared" si="315"/>
        <v>1710</v>
      </c>
      <c r="B1712" s="19" t="s">
        <v>5944</v>
      </c>
      <c r="C1712" s="19" t="s">
        <v>5945</v>
      </c>
      <c r="D1712" s="20" t="s">
        <v>1325</v>
      </c>
      <c r="E1712" s="19" t="s">
        <v>1763</v>
      </c>
      <c r="F1712" s="19">
        <v>4999</v>
      </c>
      <c r="G1712" s="19">
        <v>4999</v>
      </c>
      <c r="H1712" s="19">
        <v>2399.52</v>
      </c>
      <c r="I1712" s="19">
        <v>1019.79</v>
      </c>
      <c r="J1712" s="19">
        <v>0</v>
      </c>
      <c r="K1712" s="19" t="s">
        <v>1744</v>
      </c>
      <c r="L1712" s="19">
        <f t="shared" si="308"/>
        <v>3419.31</v>
      </c>
      <c r="M1712" s="19">
        <f t="shared" si="309"/>
        <v>3419.31</v>
      </c>
      <c r="N1712" s="19">
        <v>6</v>
      </c>
    </row>
    <row r="1713" s="13" customFormat="1" customHeight="1" spans="1:14">
      <c r="A1713" s="19">
        <f t="shared" si="315"/>
        <v>1711</v>
      </c>
      <c r="B1713" s="19" t="s">
        <v>5946</v>
      </c>
      <c r="C1713" s="19" t="s">
        <v>5947</v>
      </c>
      <c r="D1713" s="20" t="s">
        <v>1325</v>
      </c>
      <c r="E1713" s="19" t="s">
        <v>3606</v>
      </c>
      <c r="F1713" s="19">
        <v>4999</v>
      </c>
      <c r="G1713" s="19">
        <v>4999</v>
      </c>
      <c r="H1713" s="19">
        <v>2399.52</v>
      </c>
      <c r="I1713" s="19">
        <v>1019.79</v>
      </c>
      <c r="J1713" s="19">
        <v>0</v>
      </c>
      <c r="K1713" s="19" t="s">
        <v>1744</v>
      </c>
      <c r="L1713" s="19">
        <f t="shared" si="308"/>
        <v>3419.31</v>
      </c>
      <c r="M1713" s="19">
        <f t="shared" si="309"/>
        <v>3419.31</v>
      </c>
      <c r="N1713" s="19">
        <v>6</v>
      </c>
    </row>
    <row r="1714" s="13" customFormat="1" customHeight="1" spans="1:14">
      <c r="A1714" s="19">
        <f t="shared" si="315"/>
        <v>1712</v>
      </c>
      <c r="B1714" s="19" t="s">
        <v>5948</v>
      </c>
      <c r="C1714" s="19" t="s">
        <v>5949</v>
      </c>
      <c r="D1714" s="20" t="s">
        <v>1325</v>
      </c>
      <c r="E1714" s="19" t="s">
        <v>3711</v>
      </c>
      <c r="F1714" s="19">
        <v>4999</v>
      </c>
      <c r="G1714" s="19">
        <v>4999</v>
      </c>
      <c r="H1714" s="19">
        <v>2399.52</v>
      </c>
      <c r="I1714" s="19">
        <v>1019.79</v>
      </c>
      <c r="J1714" s="19">
        <v>0</v>
      </c>
      <c r="K1714" s="19" t="s">
        <v>1744</v>
      </c>
      <c r="L1714" s="19">
        <f t="shared" si="308"/>
        <v>3419.31</v>
      </c>
      <c r="M1714" s="19">
        <f t="shared" si="309"/>
        <v>3419.31</v>
      </c>
      <c r="N1714" s="19">
        <v>10</v>
      </c>
    </row>
    <row r="1715" s="13" customFormat="1" customHeight="1" spans="1:14">
      <c r="A1715" s="19">
        <f t="shared" si="315"/>
        <v>1713</v>
      </c>
      <c r="B1715" s="19" t="s">
        <v>5950</v>
      </c>
      <c r="C1715" s="19" t="s">
        <v>5951</v>
      </c>
      <c r="D1715" s="20" t="s">
        <v>1325</v>
      </c>
      <c r="E1715" s="19" t="s">
        <v>5952</v>
      </c>
      <c r="F1715" s="19">
        <v>4999</v>
      </c>
      <c r="G1715" s="19">
        <v>4999</v>
      </c>
      <c r="H1715" s="19">
        <v>2399.52</v>
      </c>
      <c r="I1715" s="19">
        <v>1019.79</v>
      </c>
      <c r="J1715" s="19">
        <v>0</v>
      </c>
      <c r="K1715" s="19" t="s">
        <v>1744</v>
      </c>
      <c r="L1715" s="19">
        <f t="shared" si="308"/>
        <v>3419.31</v>
      </c>
      <c r="M1715" s="19">
        <f t="shared" si="309"/>
        <v>3419.31</v>
      </c>
      <c r="N1715" s="19">
        <v>6</v>
      </c>
    </row>
    <row r="1716" s="13" customFormat="1" customHeight="1" spans="1:14">
      <c r="A1716" s="19">
        <f t="shared" ref="A1716:A1725" si="316">ROW()-2</f>
        <v>1714</v>
      </c>
      <c r="B1716" s="19" t="s">
        <v>5953</v>
      </c>
      <c r="C1716" s="19" t="s">
        <v>3192</v>
      </c>
      <c r="D1716" s="20" t="s">
        <v>1325</v>
      </c>
      <c r="E1716" s="19" t="s">
        <v>5954</v>
      </c>
      <c r="F1716" s="19">
        <v>4999</v>
      </c>
      <c r="G1716" s="19">
        <v>4999</v>
      </c>
      <c r="H1716" s="19">
        <v>2399.52</v>
      </c>
      <c r="I1716" s="19">
        <v>1019.79</v>
      </c>
      <c r="J1716" s="19">
        <v>0</v>
      </c>
      <c r="K1716" s="19" t="s">
        <v>1744</v>
      </c>
      <c r="L1716" s="19">
        <f t="shared" si="308"/>
        <v>3419.31</v>
      </c>
      <c r="M1716" s="19">
        <f t="shared" si="309"/>
        <v>3419.31</v>
      </c>
      <c r="N1716" s="19">
        <v>6</v>
      </c>
    </row>
    <row r="1717" s="13" customFormat="1" customHeight="1" spans="1:14">
      <c r="A1717" s="19">
        <f t="shared" si="316"/>
        <v>1715</v>
      </c>
      <c r="B1717" s="19" t="s">
        <v>5955</v>
      </c>
      <c r="C1717" s="19" t="s">
        <v>5956</v>
      </c>
      <c r="D1717" s="20" t="s">
        <v>1325</v>
      </c>
      <c r="E1717" s="19" t="s">
        <v>5957</v>
      </c>
      <c r="F1717" s="19">
        <v>4999</v>
      </c>
      <c r="G1717" s="19">
        <v>4999</v>
      </c>
      <c r="H1717" s="19">
        <v>2399.52</v>
      </c>
      <c r="I1717" s="19">
        <v>1019.79</v>
      </c>
      <c r="J1717" s="19">
        <v>0</v>
      </c>
      <c r="K1717" s="19" t="s">
        <v>1744</v>
      </c>
      <c r="L1717" s="19">
        <f t="shared" si="308"/>
        <v>3419.31</v>
      </c>
      <c r="M1717" s="19">
        <f t="shared" si="309"/>
        <v>3419.31</v>
      </c>
      <c r="N1717" s="19">
        <v>6</v>
      </c>
    </row>
    <row r="1718" s="13" customFormat="1" customHeight="1" spans="1:14">
      <c r="A1718" s="19">
        <f t="shared" si="316"/>
        <v>1716</v>
      </c>
      <c r="B1718" s="19" t="s">
        <v>5958</v>
      </c>
      <c r="C1718" s="19" t="s">
        <v>5959</v>
      </c>
      <c r="D1718" s="20" t="s">
        <v>1325</v>
      </c>
      <c r="E1718" s="19" t="s">
        <v>3063</v>
      </c>
      <c r="F1718" s="19">
        <v>4999</v>
      </c>
      <c r="G1718" s="19">
        <v>4999</v>
      </c>
      <c r="H1718" s="19">
        <v>2399.52</v>
      </c>
      <c r="I1718" s="19">
        <v>1019.79</v>
      </c>
      <c r="J1718" s="19">
        <v>0</v>
      </c>
      <c r="K1718" s="19" t="s">
        <v>1744</v>
      </c>
      <c r="L1718" s="19">
        <f t="shared" si="308"/>
        <v>3419.31</v>
      </c>
      <c r="M1718" s="19">
        <f t="shared" si="309"/>
        <v>3419.31</v>
      </c>
      <c r="N1718" s="19">
        <v>6</v>
      </c>
    </row>
    <row r="1719" s="13" customFormat="1" customHeight="1" spans="1:14">
      <c r="A1719" s="19">
        <f t="shared" si="316"/>
        <v>1717</v>
      </c>
      <c r="B1719" s="19" t="s">
        <v>5960</v>
      </c>
      <c r="C1719" s="19" t="s">
        <v>5961</v>
      </c>
      <c r="D1719" s="20" t="s">
        <v>1325</v>
      </c>
      <c r="E1719" s="19" t="s">
        <v>3438</v>
      </c>
      <c r="F1719" s="19">
        <v>4999</v>
      </c>
      <c r="G1719" s="19">
        <v>4999</v>
      </c>
      <c r="H1719" s="19">
        <v>2399.52</v>
      </c>
      <c r="I1719" s="19">
        <v>1019.79</v>
      </c>
      <c r="J1719" s="19">
        <v>0</v>
      </c>
      <c r="K1719" s="19" t="s">
        <v>1744</v>
      </c>
      <c r="L1719" s="19">
        <f t="shared" ref="L1719:L1782" si="317">H1719+I1719</f>
        <v>3419.31</v>
      </c>
      <c r="M1719" s="19">
        <f t="shared" ref="M1719:M1782" si="318">L1719</f>
        <v>3419.31</v>
      </c>
      <c r="N1719" s="19">
        <v>6</v>
      </c>
    </row>
    <row r="1720" s="13" customFormat="1" customHeight="1" spans="1:14">
      <c r="A1720" s="19">
        <f t="shared" si="316"/>
        <v>1718</v>
      </c>
      <c r="B1720" s="19" t="s">
        <v>5962</v>
      </c>
      <c r="C1720" s="19" t="s">
        <v>5963</v>
      </c>
      <c r="D1720" s="20" t="s">
        <v>1325</v>
      </c>
      <c r="E1720" s="19" t="s">
        <v>1969</v>
      </c>
      <c r="F1720" s="19">
        <v>4999</v>
      </c>
      <c r="G1720" s="19">
        <v>4999</v>
      </c>
      <c r="H1720" s="19">
        <v>2399.52</v>
      </c>
      <c r="I1720" s="19">
        <v>1019.79</v>
      </c>
      <c r="J1720" s="19">
        <v>0</v>
      </c>
      <c r="K1720" s="19" t="s">
        <v>1744</v>
      </c>
      <c r="L1720" s="19">
        <f t="shared" si="317"/>
        <v>3419.31</v>
      </c>
      <c r="M1720" s="19">
        <f t="shared" si="318"/>
        <v>3419.31</v>
      </c>
      <c r="N1720" s="19">
        <v>6</v>
      </c>
    </row>
    <row r="1721" s="13" customFormat="1" customHeight="1" spans="1:14">
      <c r="A1721" s="19">
        <f t="shared" si="316"/>
        <v>1719</v>
      </c>
      <c r="B1721" s="19" t="s">
        <v>5964</v>
      </c>
      <c r="C1721" s="19" t="s">
        <v>5965</v>
      </c>
      <c r="D1721" s="20" t="s">
        <v>1325</v>
      </c>
      <c r="E1721" s="19" t="s">
        <v>5966</v>
      </c>
      <c r="F1721" s="19">
        <v>4999</v>
      </c>
      <c r="G1721" s="19">
        <v>4999</v>
      </c>
      <c r="H1721" s="19">
        <v>2399.52</v>
      </c>
      <c r="I1721" s="19">
        <v>1019.79</v>
      </c>
      <c r="J1721" s="19">
        <v>0</v>
      </c>
      <c r="K1721" s="19" t="s">
        <v>1744</v>
      </c>
      <c r="L1721" s="19">
        <f t="shared" si="317"/>
        <v>3419.31</v>
      </c>
      <c r="M1721" s="19">
        <f t="shared" si="318"/>
        <v>3419.31</v>
      </c>
      <c r="N1721" s="19">
        <v>6</v>
      </c>
    </row>
    <row r="1722" s="13" customFormat="1" customHeight="1" spans="1:14">
      <c r="A1722" s="19">
        <f t="shared" si="316"/>
        <v>1720</v>
      </c>
      <c r="B1722" s="19" t="s">
        <v>5967</v>
      </c>
      <c r="C1722" s="19" t="s">
        <v>5968</v>
      </c>
      <c r="D1722" s="20" t="s">
        <v>1325</v>
      </c>
      <c r="E1722" s="19" t="s">
        <v>5969</v>
      </c>
      <c r="F1722" s="19">
        <v>4999</v>
      </c>
      <c r="G1722" s="19">
        <v>4999</v>
      </c>
      <c r="H1722" s="19">
        <v>2399.52</v>
      </c>
      <c r="I1722" s="19">
        <v>1019.79</v>
      </c>
      <c r="J1722" s="19">
        <v>0</v>
      </c>
      <c r="K1722" s="19" t="s">
        <v>1744</v>
      </c>
      <c r="L1722" s="19">
        <f t="shared" si="317"/>
        <v>3419.31</v>
      </c>
      <c r="M1722" s="19">
        <f t="shared" si="318"/>
        <v>3419.31</v>
      </c>
      <c r="N1722" s="19">
        <v>6</v>
      </c>
    </row>
    <row r="1723" s="13" customFormat="1" customHeight="1" spans="1:14">
      <c r="A1723" s="19">
        <f t="shared" si="316"/>
        <v>1721</v>
      </c>
      <c r="B1723" s="19" t="s">
        <v>5970</v>
      </c>
      <c r="C1723" s="19" t="s">
        <v>5971</v>
      </c>
      <c r="D1723" s="20" t="s">
        <v>1325</v>
      </c>
      <c r="E1723" s="19" t="s">
        <v>4705</v>
      </c>
      <c r="F1723" s="19">
        <v>4999</v>
      </c>
      <c r="G1723" s="19">
        <v>4999</v>
      </c>
      <c r="H1723" s="19">
        <v>2399.52</v>
      </c>
      <c r="I1723" s="19">
        <v>1019.79</v>
      </c>
      <c r="J1723" s="19">
        <v>0</v>
      </c>
      <c r="K1723" s="19" t="s">
        <v>1744</v>
      </c>
      <c r="L1723" s="19">
        <f t="shared" si="317"/>
        <v>3419.31</v>
      </c>
      <c r="M1723" s="19">
        <f t="shared" si="318"/>
        <v>3419.31</v>
      </c>
      <c r="N1723" s="19">
        <v>6</v>
      </c>
    </row>
    <row r="1724" s="13" customFormat="1" customHeight="1" spans="1:14">
      <c r="A1724" s="19">
        <f t="shared" si="316"/>
        <v>1722</v>
      </c>
      <c r="B1724" s="19" t="s">
        <v>5972</v>
      </c>
      <c r="C1724" s="19" t="s">
        <v>5973</v>
      </c>
      <c r="D1724" s="20" t="s">
        <v>1325</v>
      </c>
      <c r="E1724" s="19" t="s">
        <v>3402</v>
      </c>
      <c r="F1724" s="19">
        <v>4999</v>
      </c>
      <c r="G1724" s="19">
        <v>4999</v>
      </c>
      <c r="H1724" s="19">
        <v>2399.52</v>
      </c>
      <c r="I1724" s="19">
        <v>1019.79</v>
      </c>
      <c r="J1724" s="19">
        <v>0</v>
      </c>
      <c r="K1724" s="19" t="s">
        <v>1744</v>
      </c>
      <c r="L1724" s="19">
        <f t="shared" si="317"/>
        <v>3419.31</v>
      </c>
      <c r="M1724" s="19">
        <f t="shared" si="318"/>
        <v>3419.31</v>
      </c>
      <c r="N1724" s="19">
        <v>6</v>
      </c>
    </row>
    <row r="1725" s="13" customFormat="1" customHeight="1" spans="1:14">
      <c r="A1725" s="19">
        <f t="shared" si="316"/>
        <v>1723</v>
      </c>
      <c r="B1725" s="19" t="s">
        <v>5974</v>
      </c>
      <c r="C1725" s="19" t="s">
        <v>4756</v>
      </c>
      <c r="D1725" s="20" t="s">
        <v>1325</v>
      </c>
      <c r="E1725" s="19" t="s">
        <v>2240</v>
      </c>
      <c r="F1725" s="19">
        <v>4999</v>
      </c>
      <c r="G1725" s="19">
        <v>4999</v>
      </c>
      <c r="H1725" s="19">
        <v>2399.52</v>
      </c>
      <c r="I1725" s="19">
        <v>1019.79</v>
      </c>
      <c r="J1725" s="19">
        <v>0</v>
      </c>
      <c r="K1725" s="19" t="s">
        <v>1744</v>
      </c>
      <c r="L1725" s="19">
        <f t="shared" si="317"/>
        <v>3419.31</v>
      </c>
      <c r="M1725" s="19">
        <f t="shared" si="318"/>
        <v>3419.31</v>
      </c>
      <c r="N1725" s="19">
        <v>6</v>
      </c>
    </row>
    <row r="1726" s="13" customFormat="1" customHeight="1" spans="1:14">
      <c r="A1726" s="19">
        <f t="shared" ref="A1726:A1735" si="319">ROW()-2</f>
        <v>1724</v>
      </c>
      <c r="B1726" s="19" t="s">
        <v>5975</v>
      </c>
      <c r="C1726" s="19" t="s">
        <v>5976</v>
      </c>
      <c r="D1726" s="20" t="s">
        <v>1325</v>
      </c>
      <c r="E1726" s="19" t="s">
        <v>3950</v>
      </c>
      <c r="F1726" s="19">
        <v>4999</v>
      </c>
      <c r="G1726" s="19">
        <v>4999</v>
      </c>
      <c r="H1726" s="19">
        <v>2399.52</v>
      </c>
      <c r="I1726" s="19">
        <v>1019.79</v>
      </c>
      <c r="J1726" s="19">
        <v>0</v>
      </c>
      <c r="K1726" s="19" t="s">
        <v>1744</v>
      </c>
      <c r="L1726" s="19">
        <f t="shared" si="317"/>
        <v>3419.31</v>
      </c>
      <c r="M1726" s="19">
        <f t="shared" si="318"/>
        <v>3419.31</v>
      </c>
      <c r="N1726" s="19">
        <v>6</v>
      </c>
    </row>
    <row r="1727" s="13" customFormat="1" customHeight="1" spans="1:14">
      <c r="A1727" s="19">
        <f t="shared" si="319"/>
        <v>1725</v>
      </c>
      <c r="B1727" s="19" t="s">
        <v>5977</v>
      </c>
      <c r="C1727" s="19" t="s">
        <v>4420</v>
      </c>
      <c r="D1727" s="20" t="s">
        <v>1325</v>
      </c>
      <c r="E1727" s="19" t="s">
        <v>3521</v>
      </c>
      <c r="F1727" s="19">
        <v>4999</v>
      </c>
      <c r="G1727" s="19">
        <v>4999</v>
      </c>
      <c r="H1727" s="19">
        <v>2399.52</v>
      </c>
      <c r="I1727" s="19">
        <v>1019.79</v>
      </c>
      <c r="J1727" s="19">
        <v>0</v>
      </c>
      <c r="K1727" s="19" t="s">
        <v>1744</v>
      </c>
      <c r="L1727" s="19">
        <f t="shared" si="317"/>
        <v>3419.31</v>
      </c>
      <c r="M1727" s="19">
        <f t="shared" si="318"/>
        <v>3419.31</v>
      </c>
      <c r="N1727" s="19">
        <v>6</v>
      </c>
    </row>
    <row r="1728" s="13" customFormat="1" customHeight="1" spans="1:14">
      <c r="A1728" s="19">
        <f t="shared" si="319"/>
        <v>1726</v>
      </c>
      <c r="B1728" s="19" t="s">
        <v>5978</v>
      </c>
      <c r="C1728" s="19" t="s">
        <v>5979</v>
      </c>
      <c r="D1728" s="20" t="s">
        <v>1325</v>
      </c>
      <c r="E1728" s="19" t="s">
        <v>1936</v>
      </c>
      <c r="F1728" s="19">
        <v>4999</v>
      </c>
      <c r="G1728" s="19">
        <v>4999</v>
      </c>
      <c r="H1728" s="19">
        <v>2399.52</v>
      </c>
      <c r="I1728" s="19">
        <v>1019.79</v>
      </c>
      <c r="J1728" s="19">
        <v>0</v>
      </c>
      <c r="K1728" s="19" t="s">
        <v>1744</v>
      </c>
      <c r="L1728" s="19">
        <f t="shared" si="317"/>
        <v>3419.31</v>
      </c>
      <c r="M1728" s="19">
        <f t="shared" si="318"/>
        <v>3419.31</v>
      </c>
      <c r="N1728" s="19">
        <v>6</v>
      </c>
    </row>
    <row r="1729" s="13" customFormat="1" customHeight="1" spans="1:14">
      <c r="A1729" s="19">
        <f t="shared" si="319"/>
        <v>1727</v>
      </c>
      <c r="B1729" s="19" t="s">
        <v>5980</v>
      </c>
      <c r="C1729" s="19" t="s">
        <v>5981</v>
      </c>
      <c r="D1729" s="20" t="s">
        <v>1325</v>
      </c>
      <c r="E1729" s="19" t="s">
        <v>5982</v>
      </c>
      <c r="F1729" s="19">
        <v>4999</v>
      </c>
      <c r="G1729" s="19">
        <v>4999</v>
      </c>
      <c r="H1729" s="19">
        <v>2399.52</v>
      </c>
      <c r="I1729" s="19">
        <v>1019.79</v>
      </c>
      <c r="J1729" s="19">
        <v>0</v>
      </c>
      <c r="K1729" s="19" t="s">
        <v>1744</v>
      </c>
      <c r="L1729" s="19">
        <f t="shared" si="317"/>
        <v>3419.31</v>
      </c>
      <c r="M1729" s="19">
        <f t="shared" si="318"/>
        <v>3419.31</v>
      </c>
      <c r="N1729" s="19">
        <v>6</v>
      </c>
    </row>
    <row r="1730" s="13" customFormat="1" customHeight="1" spans="1:14">
      <c r="A1730" s="19">
        <f t="shared" si="319"/>
        <v>1728</v>
      </c>
      <c r="B1730" s="19" t="s">
        <v>5983</v>
      </c>
      <c r="C1730" s="19" t="s">
        <v>5984</v>
      </c>
      <c r="D1730" s="20" t="s">
        <v>1325</v>
      </c>
      <c r="E1730" s="19" t="s">
        <v>5985</v>
      </c>
      <c r="F1730" s="19">
        <v>4999</v>
      </c>
      <c r="G1730" s="19">
        <v>4999</v>
      </c>
      <c r="H1730" s="19">
        <v>2399.52</v>
      </c>
      <c r="I1730" s="19">
        <v>1019.79</v>
      </c>
      <c r="J1730" s="19">
        <v>0</v>
      </c>
      <c r="K1730" s="19" t="s">
        <v>1744</v>
      </c>
      <c r="L1730" s="19">
        <f t="shared" si="317"/>
        <v>3419.31</v>
      </c>
      <c r="M1730" s="19">
        <f t="shared" si="318"/>
        <v>3419.31</v>
      </c>
      <c r="N1730" s="19">
        <v>6</v>
      </c>
    </row>
    <row r="1731" s="13" customFormat="1" customHeight="1" spans="1:14">
      <c r="A1731" s="19">
        <f t="shared" si="319"/>
        <v>1729</v>
      </c>
      <c r="B1731" s="19" t="s">
        <v>5986</v>
      </c>
      <c r="C1731" s="19" t="s">
        <v>5987</v>
      </c>
      <c r="D1731" s="20" t="s">
        <v>1325</v>
      </c>
      <c r="E1731" s="19" t="s">
        <v>4022</v>
      </c>
      <c r="F1731" s="19">
        <v>4999</v>
      </c>
      <c r="G1731" s="19">
        <v>4999</v>
      </c>
      <c r="H1731" s="19">
        <v>2399.52</v>
      </c>
      <c r="I1731" s="19">
        <v>1019.79</v>
      </c>
      <c r="J1731" s="19">
        <v>0</v>
      </c>
      <c r="K1731" s="19" t="s">
        <v>1744</v>
      </c>
      <c r="L1731" s="19">
        <f t="shared" si="317"/>
        <v>3419.31</v>
      </c>
      <c r="M1731" s="19">
        <f t="shared" si="318"/>
        <v>3419.31</v>
      </c>
      <c r="N1731" s="19">
        <v>6</v>
      </c>
    </row>
    <row r="1732" s="13" customFormat="1" customHeight="1" spans="1:14">
      <c r="A1732" s="19">
        <f t="shared" si="319"/>
        <v>1730</v>
      </c>
      <c r="B1732" s="19" t="s">
        <v>5988</v>
      </c>
      <c r="C1732" s="19" t="s">
        <v>5989</v>
      </c>
      <c r="D1732" s="20" t="s">
        <v>1325</v>
      </c>
      <c r="E1732" s="19" t="s">
        <v>3391</v>
      </c>
      <c r="F1732" s="19">
        <v>4999</v>
      </c>
      <c r="G1732" s="19">
        <v>4999</v>
      </c>
      <c r="H1732" s="19">
        <v>2399.52</v>
      </c>
      <c r="I1732" s="19">
        <v>1019.79</v>
      </c>
      <c r="J1732" s="19">
        <v>0</v>
      </c>
      <c r="K1732" s="19" t="s">
        <v>1744</v>
      </c>
      <c r="L1732" s="19">
        <f t="shared" si="317"/>
        <v>3419.31</v>
      </c>
      <c r="M1732" s="19">
        <f t="shared" si="318"/>
        <v>3419.31</v>
      </c>
      <c r="N1732" s="19">
        <v>6</v>
      </c>
    </row>
    <row r="1733" s="13" customFormat="1" customHeight="1" spans="1:14">
      <c r="A1733" s="19">
        <f t="shared" si="319"/>
        <v>1731</v>
      </c>
      <c r="B1733" s="19" t="s">
        <v>5990</v>
      </c>
      <c r="C1733" s="19" t="s">
        <v>5991</v>
      </c>
      <c r="D1733" s="20" t="s">
        <v>1325</v>
      </c>
      <c r="E1733" s="19" t="s">
        <v>5992</v>
      </c>
      <c r="F1733" s="19">
        <v>4999</v>
      </c>
      <c r="G1733" s="19">
        <v>4999</v>
      </c>
      <c r="H1733" s="19">
        <v>2399.52</v>
      </c>
      <c r="I1733" s="19">
        <v>1019.79</v>
      </c>
      <c r="J1733" s="19">
        <v>0</v>
      </c>
      <c r="K1733" s="19" t="s">
        <v>1744</v>
      </c>
      <c r="L1733" s="19">
        <f t="shared" si="317"/>
        <v>3419.31</v>
      </c>
      <c r="M1733" s="19">
        <f t="shared" si="318"/>
        <v>3419.31</v>
      </c>
      <c r="N1733" s="19">
        <v>6</v>
      </c>
    </row>
    <row r="1734" s="13" customFormat="1" customHeight="1" spans="1:14">
      <c r="A1734" s="19">
        <f t="shared" si="319"/>
        <v>1732</v>
      </c>
      <c r="B1734" s="19" t="s">
        <v>5993</v>
      </c>
      <c r="C1734" s="19" t="s">
        <v>5994</v>
      </c>
      <c r="D1734" s="20" t="s">
        <v>1325</v>
      </c>
      <c r="E1734" s="19" t="s">
        <v>3606</v>
      </c>
      <c r="F1734" s="19">
        <v>4999</v>
      </c>
      <c r="G1734" s="19">
        <v>4999</v>
      </c>
      <c r="H1734" s="19">
        <v>2399.52</v>
      </c>
      <c r="I1734" s="19">
        <v>1019.79</v>
      </c>
      <c r="J1734" s="19">
        <v>0</v>
      </c>
      <c r="K1734" s="19" t="s">
        <v>1744</v>
      </c>
      <c r="L1734" s="19">
        <f t="shared" si="317"/>
        <v>3419.31</v>
      </c>
      <c r="M1734" s="19">
        <f t="shared" si="318"/>
        <v>3419.31</v>
      </c>
      <c r="N1734" s="19">
        <v>6</v>
      </c>
    </row>
    <row r="1735" s="13" customFormat="1" customHeight="1" spans="1:14">
      <c r="A1735" s="19">
        <f t="shared" si="319"/>
        <v>1733</v>
      </c>
      <c r="B1735" s="19" t="s">
        <v>5995</v>
      </c>
      <c r="C1735" s="19" t="s">
        <v>5996</v>
      </c>
      <c r="D1735" s="20" t="s">
        <v>1325</v>
      </c>
      <c r="E1735" s="19" t="s">
        <v>5997</v>
      </c>
      <c r="F1735" s="19">
        <v>4999</v>
      </c>
      <c r="G1735" s="19">
        <v>4999</v>
      </c>
      <c r="H1735" s="19">
        <v>2399.52</v>
      </c>
      <c r="I1735" s="19">
        <v>1019.79</v>
      </c>
      <c r="J1735" s="19">
        <v>0</v>
      </c>
      <c r="K1735" s="19" t="s">
        <v>1744</v>
      </c>
      <c r="L1735" s="19">
        <f t="shared" si="317"/>
        <v>3419.31</v>
      </c>
      <c r="M1735" s="19">
        <f t="shared" si="318"/>
        <v>3419.31</v>
      </c>
      <c r="N1735" s="19">
        <v>6</v>
      </c>
    </row>
    <row r="1736" s="13" customFormat="1" customHeight="1" spans="1:14">
      <c r="A1736" s="19">
        <f t="shared" ref="A1736:A1745" si="320">ROW()-2</f>
        <v>1734</v>
      </c>
      <c r="B1736" s="19" t="s">
        <v>5998</v>
      </c>
      <c r="C1736" s="19" t="s">
        <v>4071</v>
      </c>
      <c r="D1736" s="20" t="s">
        <v>1325</v>
      </c>
      <c r="E1736" s="19" t="s">
        <v>1801</v>
      </c>
      <c r="F1736" s="19">
        <v>4999</v>
      </c>
      <c r="G1736" s="19">
        <v>4999</v>
      </c>
      <c r="H1736" s="19">
        <v>2399.52</v>
      </c>
      <c r="I1736" s="19">
        <v>1019.79</v>
      </c>
      <c r="J1736" s="19">
        <v>0</v>
      </c>
      <c r="K1736" s="19" t="s">
        <v>1744</v>
      </c>
      <c r="L1736" s="19">
        <f t="shared" si="317"/>
        <v>3419.31</v>
      </c>
      <c r="M1736" s="19">
        <f t="shared" si="318"/>
        <v>3419.31</v>
      </c>
      <c r="N1736" s="19">
        <v>6</v>
      </c>
    </row>
    <row r="1737" s="13" customFormat="1" customHeight="1" spans="1:14">
      <c r="A1737" s="19">
        <f t="shared" si="320"/>
        <v>1735</v>
      </c>
      <c r="B1737" s="19" t="s">
        <v>5999</v>
      </c>
      <c r="C1737" s="19" t="s">
        <v>1996</v>
      </c>
      <c r="D1737" s="20" t="s">
        <v>1325</v>
      </c>
      <c r="E1737" s="19" t="s">
        <v>1897</v>
      </c>
      <c r="F1737" s="19">
        <v>4999</v>
      </c>
      <c r="G1737" s="19">
        <v>4999</v>
      </c>
      <c r="H1737" s="19">
        <v>2399.52</v>
      </c>
      <c r="I1737" s="19">
        <v>1019.79</v>
      </c>
      <c r="J1737" s="19">
        <v>0</v>
      </c>
      <c r="K1737" s="19" t="s">
        <v>1744</v>
      </c>
      <c r="L1737" s="19">
        <f t="shared" si="317"/>
        <v>3419.31</v>
      </c>
      <c r="M1737" s="19">
        <f t="shared" si="318"/>
        <v>3419.31</v>
      </c>
      <c r="N1737" s="19">
        <v>6</v>
      </c>
    </row>
    <row r="1738" s="13" customFormat="1" customHeight="1" spans="1:14">
      <c r="A1738" s="19">
        <f t="shared" si="320"/>
        <v>1736</v>
      </c>
      <c r="B1738" s="19" t="s">
        <v>6000</v>
      </c>
      <c r="C1738" s="19" t="s">
        <v>6001</v>
      </c>
      <c r="D1738" s="20" t="s">
        <v>1325</v>
      </c>
      <c r="E1738" s="19" t="s">
        <v>2214</v>
      </c>
      <c r="F1738" s="19">
        <v>4999</v>
      </c>
      <c r="G1738" s="19">
        <v>4999</v>
      </c>
      <c r="H1738" s="19">
        <v>2399.52</v>
      </c>
      <c r="I1738" s="19">
        <v>1019.79</v>
      </c>
      <c r="J1738" s="19">
        <v>0</v>
      </c>
      <c r="K1738" s="19" t="s">
        <v>1744</v>
      </c>
      <c r="L1738" s="19">
        <f t="shared" si="317"/>
        <v>3419.31</v>
      </c>
      <c r="M1738" s="19">
        <f t="shared" si="318"/>
        <v>3419.31</v>
      </c>
      <c r="N1738" s="19">
        <v>5</v>
      </c>
    </row>
    <row r="1739" s="13" customFormat="1" customHeight="1" spans="1:14">
      <c r="A1739" s="19">
        <f t="shared" si="320"/>
        <v>1737</v>
      </c>
      <c r="B1739" s="19" t="s">
        <v>6002</v>
      </c>
      <c r="C1739" s="19" t="s">
        <v>6003</v>
      </c>
      <c r="D1739" s="20" t="s">
        <v>1325</v>
      </c>
      <c r="E1739" s="19" t="s">
        <v>2573</v>
      </c>
      <c r="F1739" s="19">
        <v>4999</v>
      </c>
      <c r="G1739" s="19">
        <v>4999</v>
      </c>
      <c r="H1739" s="19">
        <v>2399.52</v>
      </c>
      <c r="I1739" s="19">
        <v>1019.79</v>
      </c>
      <c r="J1739" s="19">
        <v>0</v>
      </c>
      <c r="K1739" s="19" t="s">
        <v>1744</v>
      </c>
      <c r="L1739" s="19">
        <f t="shared" si="317"/>
        <v>3419.31</v>
      </c>
      <c r="M1739" s="19">
        <f t="shared" si="318"/>
        <v>3419.31</v>
      </c>
      <c r="N1739" s="19">
        <v>5</v>
      </c>
    </row>
    <row r="1740" s="13" customFormat="1" customHeight="1" spans="1:14">
      <c r="A1740" s="19">
        <f t="shared" si="320"/>
        <v>1738</v>
      </c>
      <c r="B1740" s="19" t="s">
        <v>6004</v>
      </c>
      <c r="C1740" s="19" t="s">
        <v>6005</v>
      </c>
      <c r="D1740" s="20" t="s">
        <v>1325</v>
      </c>
      <c r="E1740" s="19" t="s">
        <v>1775</v>
      </c>
      <c r="F1740" s="19">
        <v>4999</v>
      </c>
      <c r="G1740" s="19">
        <v>4999</v>
      </c>
      <c r="H1740" s="19">
        <v>2399.52</v>
      </c>
      <c r="I1740" s="19">
        <v>1019.79</v>
      </c>
      <c r="J1740" s="19">
        <v>0</v>
      </c>
      <c r="K1740" s="19" t="s">
        <v>1744</v>
      </c>
      <c r="L1740" s="19">
        <f t="shared" si="317"/>
        <v>3419.31</v>
      </c>
      <c r="M1740" s="19">
        <f t="shared" si="318"/>
        <v>3419.31</v>
      </c>
      <c r="N1740" s="19">
        <v>5</v>
      </c>
    </row>
    <row r="1741" s="13" customFormat="1" customHeight="1" spans="1:14">
      <c r="A1741" s="19">
        <f t="shared" si="320"/>
        <v>1739</v>
      </c>
      <c r="B1741" s="19" t="s">
        <v>6006</v>
      </c>
      <c r="C1741" s="19" t="s">
        <v>6007</v>
      </c>
      <c r="D1741" s="20" t="s">
        <v>1325</v>
      </c>
      <c r="E1741" s="19" t="s">
        <v>6008</v>
      </c>
      <c r="F1741" s="19">
        <v>4999</v>
      </c>
      <c r="G1741" s="19">
        <v>4999</v>
      </c>
      <c r="H1741" s="19">
        <v>2399.52</v>
      </c>
      <c r="I1741" s="19">
        <v>1019.79</v>
      </c>
      <c r="J1741" s="19">
        <v>0</v>
      </c>
      <c r="K1741" s="19" t="s">
        <v>1744</v>
      </c>
      <c r="L1741" s="19">
        <f t="shared" si="317"/>
        <v>3419.31</v>
      </c>
      <c r="M1741" s="19">
        <f t="shared" si="318"/>
        <v>3419.31</v>
      </c>
      <c r="N1741" s="19">
        <v>4</v>
      </c>
    </row>
    <row r="1742" s="13" customFormat="1" customHeight="1" spans="1:14">
      <c r="A1742" s="19">
        <f t="shared" si="320"/>
        <v>1740</v>
      </c>
      <c r="B1742" s="19" t="s">
        <v>6009</v>
      </c>
      <c r="C1742" s="19" t="s">
        <v>6010</v>
      </c>
      <c r="D1742" s="20" t="s">
        <v>1325</v>
      </c>
      <c r="E1742" s="19" t="s">
        <v>6011</v>
      </c>
      <c r="F1742" s="19">
        <v>4999</v>
      </c>
      <c r="G1742" s="19">
        <v>4999</v>
      </c>
      <c r="H1742" s="19">
        <v>2399.52</v>
      </c>
      <c r="I1742" s="19">
        <v>1019.79</v>
      </c>
      <c r="J1742" s="19">
        <v>0</v>
      </c>
      <c r="K1742" s="19" t="s">
        <v>1744</v>
      </c>
      <c r="L1742" s="19">
        <f t="shared" si="317"/>
        <v>3419.31</v>
      </c>
      <c r="M1742" s="19">
        <f t="shared" si="318"/>
        <v>3419.31</v>
      </c>
      <c r="N1742" s="19">
        <v>25</v>
      </c>
    </row>
    <row r="1743" s="13" customFormat="1" customHeight="1" spans="1:14">
      <c r="A1743" s="19">
        <f t="shared" si="320"/>
        <v>1741</v>
      </c>
      <c r="B1743" s="19" t="s">
        <v>6012</v>
      </c>
      <c r="C1743" s="19" t="s">
        <v>6013</v>
      </c>
      <c r="D1743" s="20" t="s">
        <v>1325</v>
      </c>
      <c r="E1743" s="19" t="s">
        <v>6014</v>
      </c>
      <c r="F1743" s="19">
        <v>4999</v>
      </c>
      <c r="G1743" s="19">
        <v>4999</v>
      </c>
      <c r="H1743" s="19">
        <v>2399.52</v>
      </c>
      <c r="I1743" s="19">
        <v>1019.79</v>
      </c>
      <c r="J1743" s="19">
        <v>0</v>
      </c>
      <c r="K1743" s="19" t="s">
        <v>1744</v>
      </c>
      <c r="L1743" s="19">
        <f t="shared" si="317"/>
        <v>3419.31</v>
      </c>
      <c r="M1743" s="19">
        <f t="shared" si="318"/>
        <v>3419.31</v>
      </c>
      <c r="N1743" s="19">
        <v>4</v>
      </c>
    </row>
    <row r="1744" s="13" customFormat="1" customHeight="1" spans="1:14">
      <c r="A1744" s="19">
        <f t="shared" si="320"/>
        <v>1742</v>
      </c>
      <c r="B1744" s="19" t="s">
        <v>6015</v>
      </c>
      <c r="C1744" s="19" t="s">
        <v>1887</v>
      </c>
      <c r="D1744" s="20" t="s">
        <v>1325</v>
      </c>
      <c r="E1744" s="19" t="s">
        <v>1985</v>
      </c>
      <c r="F1744" s="19">
        <v>4999</v>
      </c>
      <c r="G1744" s="19">
        <v>4999</v>
      </c>
      <c r="H1744" s="19">
        <v>2399.52</v>
      </c>
      <c r="I1744" s="19">
        <v>1019.79</v>
      </c>
      <c r="J1744" s="19">
        <v>0</v>
      </c>
      <c r="K1744" s="19" t="s">
        <v>1744</v>
      </c>
      <c r="L1744" s="19">
        <f t="shared" si="317"/>
        <v>3419.31</v>
      </c>
      <c r="M1744" s="19">
        <f t="shared" si="318"/>
        <v>3419.31</v>
      </c>
      <c r="N1744" s="19">
        <v>4</v>
      </c>
    </row>
    <row r="1745" s="13" customFormat="1" customHeight="1" spans="1:14">
      <c r="A1745" s="19">
        <f t="shared" si="320"/>
        <v>1743</v>
      </c>
      <c r="B1745" s="19" t="s">
        <v>6016</v>
      </c>
      <c r="C1745" s="19" t="s">
        <v>6017</v>
      </c>
      <c r="D1745" s="20" t="s">
        <v>1325</v>
      </c>
      <c r="E1745" s="19" t="s">
        <v>3098</v>
      </c>
      <c r="F1745" s="19">
        <v>4999</v>
      </c>
      <c r="G1745" s="19">
        <v>4999</v>
      </c>
      <c r="H1745" s="19">
        <v>2399.52</v>
      </c>
      <c r="I1745" s="19">
        <v>1019.79</v>
      </c>
      <c r="J1745" s="19">
        <v>0</v>
      </c>
      <c r="K1745" s="19" t="s">
        <v>1744</v>
      </c>
      <c r="L1745" s="19">
        <f t="shared" si="317"/>
        <v>3419.31</v>
      </c>
      <c r="M1745" s="19">
        <f t="shared" si="318"/>
        <v>3419.31</v>
      </c>
      <c r="N1745" s="19">
        <v>4</v>
      </c>
    </row>
    <row r="1746" s="13" customFormat="1" customHeight="1" spans="1:14">
      <c r="A1746" s="19">
        <f t="shared" ref="A1746:A1755" si="321">ROW()-2</f>
        <v>1744</v>
      </c>
      <c r="B1746" s="19" t="s">
        <v>6018</v>
      </c>
      <c r="C1746" s="19" t="s">
        <v>6019</v>
      </c>
      <c r="D1746" s="20" t="s">
        <v>1325</v>
      </c>
      <c r="E1746" s="19" t="s">
        <v>2057</v>
      </c>
      <c r="F1746" s="19">
        <v>4999</v>
      </c>
      <c r="G1746" s="19">
        <v>4999</v>
      </c>
      <c r="H1746" s="19">
        <v>2399.52</v>
      </c>
      <c r="I1746" s="19">
        <v>1019.79</v>
      </c>
      <c r="J1746" s="19">
        <v>0</v>
      </c>
      <c r="K1746" s="19" t="s">
        <v>1744</v>
      </c>
      <c r="L1746" s="19">
        <f t="shared" si="317"/>
        <v>3419.31</v>
      </c>
      <c r="M1746" s="19">
        <f t="shared" si="318"/>
        <v>3419.31</v>
      </c>
      <c r="N1746" s="19">
        <v>4</v>
      </c>
    </row>
    <row r="1747" s="13" customFormat="1" customHeight="1" spans="1:14">
      <c r="A1747" s="19">
        <f t="shared" si="321"/>
        <v>1745</v>
      </c>
      <c r="B1747" s="19" t="s">
        <v>6020</v>
      </c>
      <c r="C1747" s="19" t="s">
        <v>6021</v>
      </c>
      <c r="D1747" s="20" t="s">
        <v>1325</v>
      </c>
      <c r="E1747" s="19" t="s">
        <v>2500</v>
      </c>
      <c r="F1747" s="19">
        <v>4999</v>
      </c>
      <c r="G1747" s="19">
        <v>4999</v>
      </c>
      <c r="H1747" s="19">
        <v>2399.52</v>
      </c>
      <c r="I1747" s="19">
        <v>1019.79</v>
      </c>
      <c r="J1747" s="19">
        <v>0</v>
      </c>
      <c r="K1747" s="19" t="s">
        <v>1744</v>
      </c>
      <c r="L1747" s="19">
        <f t="shared" si="317"/>
        <v>3419.31</v>
      </c>
      <c r="M1747" s="19">
        <f t="shared" si="318"/>
        <v>3419.31</v>
      </c>
      <c r="N1747" s="19">
        <v>4</v>
      </c>
    </row>
    <row r="1748" s="13" customFormat="1" customHeight="1" spans="1:14">
      <c r="A1748" s="19">
        <f t="shared" si="321"/>
        <v>1746</v>
      </c>
      <c r="B1748" s="19" t="s">
        <v>6022</v>
      </c>
      <c r="C1748" s="19" t="s">
        <v>6023</v>
      </c>
      <c r="D1748" s="20" t="s">
        <v>1325</v>
      </c>
      <c r="E1748" s="19" t="s">
        <v>3159</v>
      </c>
      <c r="F1748" s="19">
        <v>4999</v>
      </c>
      <c r="G1748" s="19">
        <v>4999</v>
      </c>
      <c r="H1748" s="19">
        <v>2399.52</v>
      </c>
      <c r="I1748" s="19">
        <v>1019.79</v>
      </c>
      <c r="J1748" s="19">
        <v>0</v>
      </c>
      <c r="K1748" s="19" t="s">
        <v>1744</v>
      </c>
      <c r="L1748" s="19">
        <f t="shared" si="317"/>
        <v>3419.31</v>
      </c>
      <c r="M1748" s="19">
        <f t="shared" si="318"/>
        <v>3419.31</v>
      </c>
      <c r="N1748" s="19">
        <v>4</v>
      </c>
    </row>
    <row r="1749" s="13" customFormat="1" customHeight="1" spans="1:14">
      <c r="A1749" s="19">
        <f t="shared" si="321"/>
        <v>1747</v>
      </c>
      <c r="B1749" s="19" t="s">
        <v>6024</v>
      </c>
      <c r="C1749" s="19" t="s">
        <v>6025</v>
      </c>
      <c r="D1749" s="20" t="s">
        <v>1325</v>
      </c>
      <c r="E1749" s="19" t="s">
        <v>3409</v>
      </c>
      <c r="F1749" s="19">
        <v>4999</v>
      </c>
      <c r="G1749" s="19">
        <v>4999</v>
      </c>
      <c r="H1749" s="19">
        <v>2399.52</v>
      </c>
      <c r="I1749" s="19">
        <v>1019.79</v>
      </c>
      <c r="J1749" s="19">
        <v>0</v>
      </c>
      <c r="K1749" s="19" t="s">
        <v>1744</v>
      </c>
      <c r="L1749" s="19">
        <f t="shared" si="317"/>
        <v>3419.31</v>
      </c>
      <c r="M1749" s="19">
        <f t="shared" si="318"/>
        <v>3419.31</v>
      </c>
      <c r="N1749" s="19">
        <v>11</v>
      </c>
    </row>
    <row r="1750" s="13" customFormat="1" customHeight="1" spans="1:14">
      <c r="A1750" s="19">
        <f t="shared" si="321"/>
        <v>1748</v>
      </c>
      <c r="B1750" s="19" t="s">
        <v>6026</v>
      </c>
      <c r="C1750" s="19" t="s">
        <v>6027</v>
      </c>
      <c r="D1750" s="20" t="s">
        <v>1325</v>
      </c>
      <c r="E1750" s="19" t="s">
        <v>2500</v>
      </c>
      <c r="F1750" s="19">
        <v>4999</v>
      </c>
      <c r="G1750" s="19">
        <v>4999</v>
      </c>
      <c r="H1750" s="19">
        <v>2399.52</v>
      </c>
      <c r="I1750" s="19">
        <v>1019.79</v>
      </c>
      <c r="J1750" s="19">
        <v>0</v>
      </c>
      <c r="K1750" s="19" t="s">
        <v>1744</v>
      </c>
      <c r="L1750" s="19">
        <f t="shared" si="317"/>
        <v>3419.31</v>
      </c>
      <c r="M1750" s="19">
        <f t="shared" si="318"/>
        <v>3419.31</v>
      </c>
      <c r="N1750" s="19">
        <v>4</v>
      </c>
    </row>
    <row r="1751" s="13" customFormat="1" customHeight="1" spans="1:14">
      <c r="A1751" s="19">
        <f t="shared" si="321"/>
        <v>1749</v>
      </c>
      <c r="B1751" s="19" t="s">
        <v>6028</v>
      </c>
      <c r="C1751" s="19" t="s">
        <v>2891</v>
      </c>
      <c r="D1751" s="20" t="s">
        <v>1325</v>
      </c>
      <c r="E1751" s="19" t="s">
        <v>6029</v>
      </c>
      <c r="F1751" s="19">
        <v>4999</v>
      </c>
      <c r="G1751" s="19">
        <v>4999</v>
      </c>
      <c r="H1751" s="19">
        <v>2399.52</v>
      </c>
      <c r="I1751" s="19">
        <v>1019.79</v>
      </c>
      <c r="J1751" s="19">
        <v>0</v>
      </c>
      <c r="K1751" s="19" t="s">
        <v>1744</v>
      </c>
      <c r="L1751" s="19">
        <f t="shared" si="317"/>
        <v>3419.31</v>
      </c>
      <c r="M1751" s="19">
        <f t="shared" si="318"/>
        <v>3419.31</v>
      </c>
      <c r="N1751" s="19">
        <v>4</v>
      </c>
    </row>
    <row r="1752" s="13" customFormat="1" customHeight="1" spans="1:14">
      <c r="A1752" s="19">
        <f t="shared" si="321"/>
        <v>1750</v>
      </c>
      <c r="B1752" s="19" t="s">
        <v>6030</v>
      </c>
      <c r="C1752" s="19" t="s">
        <v>3573</v>
      </c>
      <c r="D1752" s="20" t="s">
        <v>1325</v>
      </c>
      <c r="E1752" s="19" t="s">
        <v>2550</v>
      </c>
      <c r="F1752" s="19">
        <v>4999</v>
      </c>
      <c r="G1752" s="19">
        <v>4999</v>
      </c>
      <c r="H1752" s="19">
        <v>2399.52</v>
      </c>
      <c r="I1752" s="19">
        <v>1019.79</v>
      </c>
      <c r="J1752" s="19">
        <v>0</v>
      </c>
      <c r="K1752" s="19" t="s">
        <v>1744</v>
      </c>
      <c r="L1752" s="19">
        <f t="shared" si="317"/>
        <v>3419.31</v>
      </c>
      <c r="M1752" s="19">
        <f t="shared" si="318"/>
        <v>3419.31</v>
      </c>
      <c r="N1752" s="19">
        <v>3</v>
      </c>
    </row>
    <row r="1753" s="13" customFormat="1" customHeight="1" spans="1:14">
      <c r="A1753" s="19">
        <f t="shared" si="321"/>
        <v>1751</v>
      </c>
      <c r="B1753" s="19" t="s">
        <v>6031</v>
      </c>
      <c r="C1753" s="19" t="s">
        <v>6032</v>
      </c>
      <c r="D1753" s="20" t="s">
        <v>1325</v>
      </c>
      <c r="E1753" s="19" t="s">
        <v>2481</v>
      </c>
      <c r="F1753" s="19">
        <v>4999</v>
      </c>
      <c r="G1753" s="19">
        <v>4999</v>
      </c>
      <c r="H1753" s="19">
        <v>2399.52</v>
      </c>
      <c r="I1753" s="19">
        <v>1019.79</v>
      </c>
      <c r="J1753" s="19">
        <v>0</v>
      </c>
      <c r="K1753" s="19" t="s">
        <v>1744</v>
      </c>
      <c r="L1753" s="19">
        <f t="shared" si="317"/>
        <v>3419.31</v>
      </c>
      <c r="M1753" s="19">
        <f t="shared" si="318"/>
        <v>3419.31</v>
      </c>
      <c r="N1753" s="19">
        <v>3</v>
      </c>
    </row>
    <row r="1754" s="13" customFormat="1" customHeight="1" spans="1:14">
      <c r="A1754" s="19">
        <f t="shared" si="321"/>
        <v>1752</v>
      </c>
      <c r="B1754" s="19" t="s">
        <v>6033</v>
      </c>
      <c r="C1754" s="19" t="s">
        <v>6034</v>
      </c>
      <c r="D1754" s="20" t="s">
        <v>1325</v>
      </c>
      <c r="E1754" s="19" t="s">
        <v>3579</v>
      </c>
      <c r="F1754" s="19">
        <v>4999</v>
      </c>
      <c r="G1754" s="19">
        <v>4999</v>
      </c>
      <c r="H1754" s="19">
        <v>2399.52</v>
      </c>
      <c r="I1754" s="19">
        <v>1019.79</v>
      </c>
      <c r="J1754" s="19">
        <v>0</v>
      </c>
      <c r="K1754" s="19" t="s">
        <v>1744</v>
      </c>
      <c r="L1754" s="19">
        <f t="shared" si="317"/>
        <v>3419.31</v>
      </c>
      <c r="M1754" s="19">
        <f t="shared" si="318"/>
        <v>3419.31</v>
      </c>
      <c r="N1754" s="19">
        <v>3</v>
      </c>
    </row>
    <row r="1755" s="13" customFormat="1" customHeight="1" spans="1:14">
      <c r="A1755" s="19">
        <f t="shared" si="321"/>
        <v>1753</v>
      </c>
      <c r="B1755" s="19" t="s">
        <v>6035</v>
      </c>
      <c r="C1755" s="19" t="s">
        <v>6036</v>
      </c>
      <c r="D1755" s="20" t="s">
        <v>1325</v>
      </c>
      <c r="E1755" s="19" t="s">
        <v>6037</v>
      </c>
      <c r="F1755" s="19">
        <v>4999</v>
      </c>
      <c r="G1755" s="19">
        <v>4999</v>
      </c>
      <c r="H1755" s="19">
        <v>2399.52</v>
      </c>
      <c r="I1755" s="19">
        <v>1019.79</v>
      </c>
      <c r="J1755" s="19">
        <v>0</v>
      </c>
      <c r="K1755" s="19" t="s">
        <v>1744</v>
      </c>
      <c r="L1755" s="19">
        <f t="shared" si="317"/>
        <v>3419.31</v>
      </c>
      <c r="M1755" s="19">
        <f t="shared" si="318"/>
        <v>3419.31</v>
      </c>
      <c r="N1755" s="19">
        <v>3</v>
      </c>
    </row>
    <row r="1756" s="13" customFormat="1" customHeight="1" spans="1:14">
      <c r="A1756" s="19">
        <f t="shared" ref="A1756:A1765" si="322">ROW()-2</f>
        <v>1754</v>
      </c>
      <c r="B1756" s="19" t="s">
        <v>6038</v>
      </c>
      <c r="C1756" s="19" t="s">
        <v>6039</v>
      </c>
      <c r="D1756" s="20" t="s">
        <v>1325</v>
      </c>
      <c r="E1756" s="19" t="s">
        <v>1828</v>
      </c>
      <c r="F1756" s="19">
        <v>4999</v>
      </c>
      <c r="G1756" s="19">
        <v>4999</v>
      </c>
      <c r="H1756" s="19">
        <v>2399.52</v>
      </c>
      <c r="I1756" s="19">
        <v>1019.79</v>
      </c>
      <c r="J1756" s="19">
        <v>0</v>
      </c>
      <c r="K1756" s="19" t="s">
        <v>1744</v>
      </c>
      <c r="L1756" s="19">
        <f t="shared" si="317"/>
        <v>3419.31</v>
      </c>
      <c r="M1756" s="19">
        <f t="shared" si="318"/>
        <v>3419.31</v>
      </c>
      <c r="N1756" s="19">
        <v>3</v>
      </c>
    </row>
    <row r="1757" s="13" customFormat="1" customHeight="1" spans="1:14">
      <c r="A1757" s="19">
        <f t="shared" si="322"/>
        <v>1755</v>
      </c>
      <c r="B1757" s="19" t="s">
        <v>6040</v>
      </c>
      <c r="C1757" s="19" t="s">
        <v>6041</v>
      </c>
      <c r="D1757" s="20" t="s">
        <v>1325</v>
      </c>
      <c r="E1757" s="19" t="s">
        <v>2057</v>
      </c>
      <c r="F1757" s="19">
        <v>4999</v>
      </c>
      <c r="G1757" s="19">
        <v>4999</v>
      </c>
      <c r="H1757" s="19">
        <v>2399.52</v>
      </c>
      <c r="I1757" s="19">
        <v>1019.79</v>
      </c>
      <c r="J1757" s="19">
        <v>0</v>
      </c>
      <c r="K1757" s="19" t="s">
        <v>1744</v>
      </c>
      <c r="L1757" s="19">
        <f t="shared" si="317"/>
        <v>3419.31</v>
      </c>
      <c r="M1757" s="19">
        <f t="shared" si="318"/>
        <v>3419.31</v>
      </c>
      <c r="N1757" s="19">
        <v>2</v>
      </c>
    </row>
    <row r="1758" s="13" customFormat="1" customHeight="1" spans="1:14">
      <c r="A1758" s="19">
        <f t="shared" si="322"/>
        <v>1756</v>
      </c>
      <c r="B1758" s="19" t="s">
        <v>6042</v>
      </c>
      <c r="C1758" s="19" t="s">
        <v>6043</v>
      </c>
      <c r="D1758" s="20" t="s">
        <v>1325</v>
      </c>
      <c r="E1758" s="19" t="s">
        <v>6044</v>
      </c>
      <c r="F1758" s="19">
        <v>4999</v>
      </c>
      <c r="G1758" s="19">
        <v>4999</v>
      </c>
      <c r="H1758" s="19">
        <v>2399.52</v>
      </c>
      <c r="I1758" s="19">
        <v>1019.79</v>
      </c>
      <c r="J1758" s="19">
        <v>0</v>
      </c>
      <c r="K1758" s="19" t="s">
        <v>1744</v>
      </c>
      <c r="L1758" s="19">
        <f t="shared" si="317"/>
        <v>3419.31</v>
      </c>
      <c r="M1758" s="19">
        <f t="shared" si="318"/>
        <v>3419.31</v>
      </c>
      <c r="N1758" s="19">
        <v>2</v>
      </c>
    </row>
    <row r="1759" s="13" customFormat="1" customHeight="1" spans="1:14">
      <c r="A1759" s="19">
        <f t="shared" si="322"/>
        <v>1757</v>
      </c>
      <c r="B1759" s="19" t="s">
        <v>6045</v>
      </c>
      <c r="C1759" s="19" t="s">
        <v>3947</v>
      </c>
      <c r="D1759" s="20" t="s">
        <v>1325</v>
      </c>
      <c r="E1759" s="19" t="s">
        <v>4160</v>
      </c>
      <c r="F1759" s="19">
        <v>4999</v>
      </c>
      <c r="G1759" s="19">
        <v>4999</v>
      </c>
      <c r="H1759" s="19">
        <v>2399.52</v>
      </c>
      <c r="I1759" s="19">
        <v>1019.79</v>
      </c>
      <c r="J1759" s="19">
        <v>0</v>
      </c>
      <c r="K1759" s="19" t="s">
        <v>1744</v>
      </c>
      <c r="L1759" s="19">
        <f t="shared" si="317"/>
        <v>3419.31</v>
      </c>
      <c r="M1759" s="19">
        <f t="shared" si="318"/>
        <v>3419.31</v>
      </c>
      <c r="N1759" s="19">
        <v>2</v>
      </c>
    </row>
    <row r="1760" s="13" customFormat="1" customHeight="1" spans="1:14">
      <c r="A1760" s="19">
        <f t="shared" si="322"/>
        <v>1758</v>
      </c>
      <c r="B1760" s="19" t="s">
        <v>6046</v>
      </c>
      <c r="C1760" s="19" t="s">
        <v>6047</v>
      </c>
      <c r="D1760" s="20" t="s">
        <v>1325</v>
      </c>
      <c r="E1760" s="19" t="s">
        <v>5038</v>
      </c>
      <c r="F1760" s="19">
        <v>4999</v>
      </c>
      <c r="G1760" s="19">
        <v>4999</v>
      </c>
      <c r="H1760" s="19">
        <v>2399.52</v>
      </c>
      <c r="I1760" s="19">
        <v>1019.79</v>
      </c>
      <c r="J1760" s="19">
        <v>0</v>
      </c>
      <c r="K1760" s="19" t="s">
        <v>1744</v>
      </c>
      <c r="L1760" s="19">
        <f t="shared" si="317"/>
        <v>3419.31</v>
      </c>
      <c r="M1760" s="19">
        <f t="shared" si="318"/>
        <v>3419.31</v>
      </c>
      <c r="N1760" s="19">
        <v>2</v>
      </c>
    </row>
    <row r="1761" s="13" customFormat="1" customHeight="1" spans="1:14">
      <c r="A1761" s="19">
        <f t="shared" si="322"/>
        <v>1759</v>
      </c>
      <c r="B1761" s="19" t="s">
        <v>6048</v>
      </c>
      <c r="C1761" s="19" t="s">
        <v>6049</v>
      </c>
      <c r="D1761" s="20" t="s">
        <v>1325</v>
      </c>
      <c r="E1761" s="19" t="s">
        <v>5591</v>
      </c>
      <c r="F1761" s="19">
        <v>4999</v>
      </c>
      <c r="G1761" s="19">
        <v>4999</v>
      </c>
      <c r="H1761" s="19">
        <v>2399.52</v>
      </c>
      <c r="I1761" s="19">
        <v>1019.79</v>
      </c>
      <c r="J1761" s="19">
        <v>0</v>
      </c>
      <c r="K1761" s="19" t="s">
        <v>1744</v>
      </c>
      <c r="L1761" s="19">
        <f t="shared" si="317"/>
        <v>3419.31</v>
      </c>
      <c r="M1761" s="19">
        <f t="shared" si="318"/>
        <v>3419.31</v>
      </c>
      <c r="N1761" s="19">
        <v>2</v>
      </c>
    </row>
    <row r="1762" s="13" customFormat="1" customHeight="1" spans="1:14">
      <c r="A1762" s="19">
        <f t="shared" si="322"/>
        <v>1760</v>
      </c>
      <c r="B1762" s="19" t="s">
        <v>6050</v>
      </c>
      <c r="C1762" s="19" t="s">
        <v>6051</v>
      </c>
      <c r="D1762" s="20" t="s">
        <v>1325</v>
      </c>
      <c r="E1762" s="19" t="s">
        <v>6052</v>
      </c>
      <c r="F1762" s="19">
        <v>4999</v>
      </c>
      <c r="G1762" s="19">
        <v>4999</v>
      </c>
      <c r="H1762" s="19">
        <v>2399.52</v>
      </c>
      <c r="I1762" s="19">
        <v>1019.79</v>
      </c>
      <c r="J1762" s="19">
        <v>0</v>
      </c>
      <c r="K1762" s="19" t="s">
        <v>1744</v>
      </c>
      <c r="L1762" s="19">
        <f t="shared" si="317"/>
        <v>3419.31</v>
      </c>
      <c r="M1762" s="19">
        <f t="shared" si="318"/>
        <v>3419.31</v>
      </c>
      <c r="N1762" s="19">
        <v>12</v>
      </c>
    </row>
    <row r="1763" s="13" customFormat="1" customHeight="1" spans="1:14">
      <c r="A1763" s="19">
        <f t="shared" si="322"/>
        <v>1761</v>
      </c>
      <c r="B1763" s="19" t="s">
        <v>6053</v>
      </c>
      <c r="C1763" s="19" t="s">
        <v>3249</v>
      </c>
      <c r="D1763" s="20" t="s">
        <v>1325</v>
      </c>
      <c r="E1763" s="19" t="s">
        <v>4748</v>
      </c>
      <c r="F1763" s="19">
        <v>4999</v>
      </c>
      <c r="G1763" s="19">
        <v>4999</v>
      </c>
      <c r="H1763" s="19">
        <v>2399.52</v>
      </c>
      <c r="I1763" s="19">
        <v>1019.79</v>
      </c>
      <c r="J1763" s="19">
        <v>0</v>
      </c>
      <c r="K1763" s="19" t="s">
        <v>1744</v>
      </c>
      <c r="L1763" s="19">
        <f t="shared" si="317"/>
        <v>3419.31</v>
      </c>
      <c r="M1763" s="19">
        <f t="shared" si="318"/>
        <v>3419.31</v>
      </c>
      <c r="N1763" s="19">
        <v>2</v>
      </c>
    </row>
    <row r="1764" s="13" customFormat="1" customHeight="1" spans="1:14">
      <c r="A1764" s="19">
        <f t="shared" si="322"/>
        <v>1762</v>
      </c>
      <c r="B1764" s="19" t="s">
        <v>6054</v>
      </c>
      <c r="C1764" s="19" t="s">
        <v>6055</v>
      </c>
      <c r="D1764" s="20" t="s">
        <v>1325</v>
      </c>
      <c r="E1764" s="19" t="s">
        <v>5755</v>
      </c>
      <c r="F1764" s="19">
        <v>4999</v>
      </c>
      <c r="G1764" s="19">
        <v>4999</v>
      </c>
      <c r="H1764" s="19">
        <v>2399.52</v>
      </c>
      <c r="I1764" s="19">
        <v>1019.79</v>
      </c>
      <c r="J1764" s="19">
        <v>0</v>
      </c>
      <c r="K1764" s="19" t="s">
        <v>1744</v>
      </c>
      <c r="L1764" s="19">
        <f t="shared" si="317"/>
        <v>3419.31</v>
      </c>
      <c r="M1764" s="19">
        <f t="shared" si="318"/>
        <v>3419.31</v>
      </c>
      <c r="N1764" s="19">
        <v>19</v>
      </c>
    </row>
    <row r="1765" s="13" customFormat="1" customHeight="1" spans="1:14">
      <c r="A1765" s="19">
        <f t="shared" si="322"/>
        <v>1763</v>
      </c>
      <c r="B1765" s="19" t="s">
        <v>6056</v>
      </c>
      <c r="C1765" s="19" t="s">
        <v>6057</v>
      </c>
      <c r="D1765" s="20" t="s">
        <v>1325</v>
      </c>
      <c r="E1765" s="19" t="s">
        <v>6058</v>
      </c>
      <c r="F1765" s="19">
        <v>4999</v>
      </c>
      <c r="G1765" s="19">
        <v>4999</v>
      </c>
      <c r="H1765" s="19">
        <v>2399.52</v>
      </c>
      <c r="I1765" s="19">
        <v>1019.79</v>
      </c>
      <c r="J1765" s="19">
        <v>0</v>
      </c>
      <c r="K1765" s="19" t="s">
        <v>1744</v>
      </c>
      <c r="L1765" s="19">
        <f t="shared" si="317"/>
        <v>3419.31</v>
      </c>
      <c r="M1765" s="19">
        <f t="shared" si="318"/>
        <v>3419.31</v>
      </c>
      <c r="N1765" s="19">
        <v>0</v>
      </c>
    </row>
    <row r="1766" s="13" customFormat="1" customHeight="1" spans="1:14">
      <c r="A1766" s="19">
        <f t="shared" ref="A1766:A1775" si="323">ROW()-2</f>
        <v>1764</v>
      </c>
      <c r="B1766" s="19" t="s">
        <v>6059</v>
      </c>
      <c r="C1766" s="19" t="s">
        <v>3790</v>
      </c>
      <c r="D1766" s="20" t="s">
        <v>1325</v>
      </c>
      <c r="E1766" s="19" t="s">
        <v>3005</v>
      </c>
      <c r="F1766" s="19">
        <v>4999</v>
      </c>
      <c r="G1766" s="19">
        <v>4999</v>
      </c>
      <c r="H1766" s="19">
        <v>2399.52</v>
      </c>
      <c r="I1766" s="19">
        <v>1019.79</v>
      </c>
      <c r="J1766" s="19">
        <v>0</v>
      </c>
      <c r="K1766" s="19" t="s">
        <v>1744</v>
      </c>
      <c r="L1766" s="19">
        <f t="shared" si="317"/>
        <v>3419.31</v>
      </c>
      <c r="M1766" s="19">
        <f t="shared" si="318"/>
        <v>3419.31</v>
      </c>
      <c r="N1766" s="19">
        <v>0</v>
      </c>
    </row>
    <row r="1767" s="13" customFormat="1" customHeight="1" spans="1:14">
      <c r="A1767" s="19">
        <f t="shared" si="323"/>
        <v>1765</v>
      </c>
      <c r="B1767" s="19" t="s">
        <v>6060</v>
      </c>
      <c r="C1767" s="19" t="s">
        <v>6061</v>
      </c>
      <c r="D1767" s="20" t="s">
        <v>1325</v>
      </c>
      <c r="E1767" s="19" t="s">
        <v>6062</v>
      </c>
      <c r="F1767" s="19">
        <v>4999</v>
      </c>
      <c r="G1767" s="19">
        <v>4999</v>
      </c>
      <c r="H1767" s="19">
        <v>2399.52</v>
      </c>
      <c r="I1767" s="19">
        <v>1019.79</v>
      </c>
      <c r="J1767" s="19">
        <v>0</v>
      </c>
      <c r="K1767" s="19" t="s">
        <v>1744</v>
      </c>
      <c r="L1767" s="19">
        <f t="shared" si="317"/>
        <v>3419.31</v>
      </c>
      <c r="M1767" s="19">
        <f t="shared" si="318"/>
        <v>3419.31</v>
      </c>
      <c r="N1767" s="19">
        <v>0</v>
      </c>
    </row>
    <row r="1768" s="13" customFormat="1" customHeight="1" spans="1:14">
      <c r="A1768" s="19">
        <f t="shared" si="323"/>
        <v>1766</v>
      </c>
      <c r="B1768" s="19" t="s">
        <v>6063</v>
      </c>
      <c r="C1768" s="19" t="s">
        <v>6064</v>
      </c>
      <c r="D1768" s="20" t="s">
        <v>1325</v>
      </c>
      <c r="E1768" s="19" t="s">
        <v>6065</v>
      </c>
      <c r="F1768" s="19">
        <v>4999</v>
      </c>
      <c r="G1768" s="19">
        <v>4999</v>
      </c>
      <c r="H1768" s="19">
        <v>2399.52</v>
      </c>
      <c r="I1768" s="19">
        <v>1019.79</v>
      </c>
      <c r="J1768" s="19">
        <v>0</v>
      </c>
      <c r="K1768" s="19" t="s">
        <v>1744</v>
      </c>
      <c r="L1768" s="19">
        <f t="shared" si="317"/>
        <v>3419.31</v>
      </c>
      <c r="M1768" s="19">
        <f t="shared" si="318"/>
        <v>3419.31</v>
      </c>
      <c r="N1768" s="19">
        <v>0</v>
      </c>
    </row>
    <row r="1769" s="13" customFormat="1" customHeight="1" spans="1:14">
      <c r="A1769" s="19">
        <f t="shared" si="323"/>
        <v>1767</v>
      </c>
      <c r="B1769" s="19" t="s">
        <v>6066</v>
      </c>
      <c r="C1769" s="19" t="s">
        <v>3339</v>
      </c>
      <c r="D1769" s="20" t="s">
        <v>1325</v>
      </c>
      <c r="E1769" s="19" t="s">
        <v>6067</v>
      </c>
      <c r="F1769" s="19">
        <v>4999</v>
      </c>
      <c r="G1769" s="19">
        <v>4999</v>
      </c>
      <c r="H1769" s="19">
        <v>2399.52</v>
      </c>
      <c r="I1769" s="19">
        <v>1019.79</v>
      </c>
      <c r="J1769" s="19">
        <v>0</v>
      </c>
      <c r="K1769" s="19" t="s">
        <v>1744</v>
      </c>
      <c r="L1769" s="19">
        <f t="shared" si="317"/>
        <v>3419.31</v>
      </c>
      <c r="M1769" s="19">
        <f t="shared" si="318"/>
        <v>3419.31</v>
      </c>
      <c r="N1769" s="19">
        <v>0</v>
      </c>
    </row>
    <row r="1770" s="13" customFormat="1" customHeight="1" spans="1:14">
      <c r="A1770" s="19">
        <f t="shared" si="323"/>
        <v>1768</v>
      </c>
      <c r="B1770" s="19" t="s">
        <v>6068</v>
      </c>
      <c r="C1770" s="19" t="s">
        <v>5736</v>
      </c>
      <c r="D1770" s="20" t="s">
        <v>1325</v>
      </c>
      <c r="E1770" s="19" t="s">
        <v>1870</v>
      </c>
      <c r="F1770" s="19">
        <v>4999</v>
      </c>
      <c r="G1770" s="19">
        <v>4999</v>
      </c>
      <c r="H1770" s="19">
        <v>2399.52</v>
      </c>
      <c r="I1770" s="19">
        <v>1019.79</v>
      </c>
      <c r="J1770" s="19">
        <v>0</v>
      </c>
      <c r="K1770" s="19" t="s">
        <v>1744</v>
      </c>
      <c r="L1770" s="19">
        <f t="shared" si="317"/>
        <v>3419.31</v>
      </c>
      <c r="M1770" s="19">
        <f t="shared" si="318"/>
        <v>3419.31</v>
      </c>
      <c r="N1770" s="19">
        <v>0</v>
      </c>
    </row>
    <row r="1771" s="13" customFormat="1" customHeight="1" spans="1:14">
      <c r="A1771" s="19">
        <f t="shared" si="323"/>
        <v>1769</v>
      </c>
      <c r="B1771" s="19" t="s">
        <v>6069</v>
      </c>
      <c r="C1771" s="19" t="s">
        <v>6070</v>
      </c>
      <c r="D1771" s="20" t="s">
        <v>1325</v>
      </c>
      <c r="E1771" s="19" t="s">
        <v>5438</v>
      </c>
      <c r="F1771" s="19">
        <v>4999</v>
      </c>
      <c r="G1771" s="19">
        <v>4999</v>
      </c>
      <c r="H1771" s="19">
        <v>2399.52</v>
      </c>
      <c r="I1771" s="19">
        <v>1019.79</v>
      </c>
      <c r="J1771" s="19">
        <v>0</v>
      </c>
      <c r="K1771" s="19" t="s">
        <v>1744</v>
      </c>
      <c r="L1771" s="19">
        <f t="shared" si="317"/>
        <v>3419.31</v>
      </c>
      <c r="M1771" s="19">
        <f t="shared" si="318"/>
        <v>3419.31</v>
      </c>
      <c r="N1771" s="19">
        <v>0</v>
      </c>
    </row>
    <row r="1772" s="13" customFormat="1" customHeight="1" spans="1:14">
      <c r="A1772" s="19">
        <f t="shared" si="323"/>
        <v>1770</v>
      </c>
      <c r="B1772" s="19" t="s">
        <v>6071</v>
      </c>
      <c r="C1772" s="19" t="s">
        <v>4624</v>
      </c>
      <c r="D1772" s="20" t="s">
        <v>1325</v>
      </c>
      <c r="E1772" s="19" t="s">
        <v>1969</v>
      </c>
      <c r="F1772" s="19">
        <v>4999</v>
      </c>
      <c r="G1772" s="19">
        <v>4999</v>
      </c>
      <c r="H1772" s="19">
        <v>2399.52</v>
      </c>
      <c r="I1772" s="19">
        <v>1019.79</v>
      </c>
      <c r="J1772" s="19">
        <v>0</v>
      </c>
      <c r="K1772" s="19" t="s">
        <v>1744</v>
      </c>
      <c r="L1772" s="19">
        <f t="shared" si="317"/>
        <v>3419.31</v>
      </c>
      <c r="M1772" s="19">
        <f t="shared" si="318"/>
        <v>3419.31</v>
      </c>
      <c r="N1772" s="19">
        <v>0</v>
      </c>
    </row>
    <row r="1773" s="13" customFormat="1" customHeight="1" spans="1:14">
      <c r="A1773" s="19">
        <f t="shared" si="323"/>
        <v>1771</v>
      </c>
      <c r="B1773" s="19" t="s">
        <v>6072</v>
      </c>
      <c r="C1773" s="19" t="s">
        <v>2832</v>
      </c>
      <c r="D1773" s="20" t="s">
        <v>1325</v>
      </c>
      <c r="E1773" s="19" t="s">
        <v>5539</v>
      </c>
      <c r="F1773" s="19">
        <v>4999</v>
      </c>
      <c r="G1773" s="19">
        <v>4999</v>
      </c>
      <c r="H1773" s="19">
        <v>2399.52</v>
      </c>
      <c r="I1773" s="19">
        <v>1019.79</v>
      </c>
      <c r="J1773" s="19">
        <v>0</v>
      </c>
      <c r="K1773" s="19" t="s">
        <v>1744</v>
      </c>
      <c r="L1773" s="19">
        <f t="shared" si="317"/>
        <v>3419.31</v>
      </c>
      <c r="M1773" s="19">
        <f t="shared" si="318"/>
        <v>3419.31</v>
      </c>
      <c r="N1773" s="19">
        <v>0</v>
      </c>
    </row>
    <row r="1774" s="13" customFormat="1" customHeight="1" spans="1:14">
      <c r="A1774" s="19">
        <f t="shared" si="323"/>
        <v>1772</v>
      </c>
      <c r="B1774" s="19" t="s">
        <v>6073</v>
      </c>
      <c r="C1774" s="19" t="s">
        <v>6074</v>
      </c>
      <c r="D1774" s="20" t="s">
        <v>1325</v>
      </c>
      <c r="E1774" s="19" t="s">
        <v>6075</v>
      </c>
      <c r="F1774" s="19">
        <v>4999</v>
      </c>
      <c r="G1774" s="19">
        <v>4999</v>
      </c>
      <c r="H1774" s="19">
        <v>2399.52</v>
      </c>
      <c r="I1774" s="19">
        <v>1019.79</v>
      </c>
      <c r="J1774" s="19">
        <v>0</v>
      </c>
      <c r="K1774" s="19" t="s">
        <v>1744</v>
      </c>
      <c r="L1774" s="19">
        <f t="shared" si="317"/>
        <v>3419.31</v>
      </c>
      <c r="M1774" s="19">
        <f t="shared" si="318"/>
        <v>3419.31</v>
      </c>
      <c r="N1774" s="19">
        <v>0</v>
      </c>
    </row>
    <row r="1775" s="13" customFormat="1" customHeight="1" spans="1:14">
      <c r="A1775" s="19">
        <f t="shared" si="323"/>
        <v>1773</v>
      </c>
      <c r="B1775" s="19" t="s">
        <v>6076</v>
      </c>
      <c r="C1775" s="19" t="s">
        <v>6077</v>
      </c>
      <c r="D1775" s="20" t="s">
        <v>1325</v>
      </c>
      <c r="E1775" s="19" t="s">
        <v>6078</v>
      </c>
      <c r="F1775" s="19">
        <v>4999</v>
      </c>
      <c r="G1775" s="19">
        <v>4999</v>
      </c>
      <c r="H1775" s="19">
        <v>1599.68</v>
      </c>
      <c r="I1775" s="19">
        <v>679.86</v>
      </c>
      <c r="J1775" s="19">
        <v>0</v>
      </c>
      <c r="K1775" s="19" t="s">
        <v>2303</v>
      </c>
      <c r="L1775" s="19">
        <f t="shared" si="317"/>
        <v>2279.54</v>
      </c>
      <c r="M1775" s="19">
        <f t="shared" si="318"/>
        <v>2279.54</v>
      </c>
      <c r="N1775" s="19">
        <v>0</v>
      </c>
    </row>
    <row r="1776" s="13" customFormat="1" customHeight="1" spans="1:14">
      <c r="A1776" s="19">
        <f t="shared" ref="A1776:A1785" si="324">ROW()-2</f>
        <v>1774</v>
      </c>
      <c r="B1776" s="19" t="s">
        <v>6079</v>
      </c>
      <c r="C1776" s="19" t="s">
        <v>6080</v>
      </c>
      <c r="D1776" s="20" t="s">
        <v>1325</v>
      </c>
      <c r="E1776" s="19" t="s">
        <v>6081</v>
      </c>
      <c r="F1776" s="19">
        <v>4999</v>
      </c>
      <c r="G1776" s="19">
        <v>4999</v>
      </c>
      <c r="H1776" s="19">
        <v>1599.68</v>
      </c>
      <c r="I1776" s="19">
        <v>679.86</v>
      </c>
      <c r="J1776" s="19">
        <v>0</v>
      </c>
      <c r="K1776" s="19" t="s">
        <v>2303</v>
      </c>
      <c r="L1776" s="19">
        <f t="shared" si="317"/>
        <v>2279.54</v>
      </c>
      <c r="M1776" s="19">
        <f t="shared" si="318"/>
        <v>2279.54</v>
      </c>
      <c r="N1776" s="19">
        <v>0</v>
      </c>
    </row>
    <row r="1777" s="13" customFormat="1" customHeight="1" spans="1:14">
      <c r="A1777" s="19">
        <f t="shared" si="324"/>
        <v>1775</v>
      </c>
      <c r="B1777" s="19" t="s">
        <v>6082</v>
      </c>
      <c r="C1777" s="19" t="s">
        <v>6083</v>
      </c>
      <c r="D1777" s="20" t="s">
        <v>1325</v>
      </c>
      <c r="E1777" s="19" t="s">
        <v>3427</v>
      </c>
      <c r="F1777" s="19">
        <v>4999</v>
      </c>
      <c r="G1777" s="19">
        <v>4999</v>
      </c>
      <c r="H1777" s="19">
        <v>1599.68</v>
      </c>
      <c r="I1777" s="19">
        <v>679.86</v>
      </c>
      <c r="J1777" s="19">
        <v>0</v>
      </c>
      <c r="K1777" s="19" t="s">
        <v>2303</v>
      </c>
      <c r="L1777" s="19">
        <f t="shared" si="317"/>
        <v>2279.54</v>
      </c>
      <c r="M1777" s="19">
        <f t="shared" si="318"/>
        <v>2279.54</v>
      </c>
      <c r="N1777" s="19">
        <v>0</v>
      </c>
    </row>
    <row r="1778" s="13" customFormat="1" customHeight="1" spans="1:14">
      <c r="A1778" s="19">
        <f t="shared" si="324"/>
        <v>1776</v>
      </c>
      <c r="B1778" s="19" t="s">
        <v>6084</v>
      </c>
      <c r="C1778" s="19" t="s">
        <v>6085</v>
      </c>
      <c r="D1778" s="20" t="s">
        <v>1325</v>
      </c>
      <c r="E1778" s="19" t="s">
        <v>2100</v>
      </c>
      <c r="F1778" s="19">
        <v>4999</v>
      </c>
      <c r="G1778" s="19">
        <v>4999</v>
      </c>
      <c r="H1778" s="19">
        <v>1599.68</v>
      </c>
      <c r="I1778" s="19">
        <v>679.86</v>
      </c>
      <c r="J1778" s="19">
        <v>0</v>
      </c>
      <c r="K1778" s="19" t="s">
        <v>2303</v>
      </c>
      <c r="L1778" s="19">
        <f t="shared" si="317"/>
        <v>2279.54</v>
      </c>
      <c r="M1778" s="19">
        <f t="shared" si="318"/>
        <v>2279.54</v>
      </c>
      <c r="N1778" s="19">
        <v>0</v>
      </c>
    </row>
    <row r="1779" s="13" customFormat="1" customHeight="1" spans="1:14">
      <c r="A1779" s="19">
        <f t="shared" si="324"/>
        <v>1777</v>
      </c>
      <c r="B1779" s="19" t="s">
        <v>6086</v>
      </c>
      <c r="C1779" s="19" t="s">
        <v>6087</v>
      </c>
      <c r="D1779" s="20" t="s">
        <v>1325</v>
      </c>
      <c r="E1779" s="19" t="s">
        <v>6088</v>
      </c>
      <c r="F1779" s="19">
        <v>4999</v>
      </c>
      <c r="G1779" s="19">
        <v>4999</v>
      </c>
      <c r="H1779" s="19">
        <v>1599.68</v>
      </c>
      <c r="I1779" s="19">
        <v>679.86</v>
      </c>
      <c r="J1779" s="19">
        <v>0</v>
      </c>
      <c r="K1779" s="19" t="s">
        <v>2303</v>
      </c>
      <c r="L1779" s="19">
        <f t="shared" si="317"/>
        <v>2279.54</v>
      </c>
      <c r="M1779" s="19">
        <f t="shared" si="318"/>
        <v>2279.54</v>
      </c>
      <c r="N1779" s="19">
        <v>0</v>
      </c>
    </row>
    <row r="1780" s="13" customFormat="1" customHeight="1" spans="1:14">
      <c r="A1780" s="19">
        <f t="shared" si="324"/>
        <v>1778</v>
      </c>
      <c r="B1780" s="19" t="s">
        <v>6089</v>
      </c>
      <c r="C1780" s="19" t="s">
        <v>6090</v>
      </c>
      <c r="D1780" s="20" t="s">
        <v>1325</v>
      </c>
      <c r="E1780" s="19" t="s">
        <v>4350</v>
      </c>
      <c r="F1780" s="19">
        <v>4999</v>
      </c>
      <c r="G1780" s="19">
        <v>4999</v>
      </c>
      <c r="H1780" s="19">
        <v>799.84</v>
      </c>
      <c r="I1780" s="19">
        <v>339.93</v>
      </c>
      <c r="J1780" s="19">
        <v>0</v>
      </c>
      <c r="K1780" s="19">
        <v>202503</v>
      </c>
      <c r="L1780" s="19">
        <f t="shared" si="317"/>
        <v>1139.77</v>
      </c>
      <c r="M1780" s="19">
        <f t="shared" si="318"/>
        <v>1139.77</v>
      </c>
      <c r="N1780" s="19">
        <v>0</v>
      </c>
    </row>
    <row r="1781" s="13" customFormat="1" customHeight="1" spans="1:14">
      <c r="A1781" s="19">
        <f t="shared" si="324"/>
        <v>1779</v>
      </c>
      <c r="B1781" s="19" t="s">
        <v>6091</v>
      </c>
      <c r="C1781" s="19" t="s">
        <v>1978</v>
      </c>
      <c r="D1781" s="20" t="s">
        <v>1325</v>
      </c>
      <c r="E1781" s="19" t="s">
        <v>6092</v>
      </c>
      <c r="F1781" s="19">
        <v>4999</v>
      </c>
      <c r="G1781" s="19">
        <v>4999</v>
      </c>
      <c r="H1781" s="19">
        <v>799.84</v>
      </c>
      <c r="I1781" s="19">
        <v>339.93</v>
      </c>
      <c r="J1781" s="19">
        <v>0</v>
      </c>
      <c r="K1781" s="19">
        <v>202503</v>
      </c>
      <c r="L1781" s="19">
        <f t="shared" si="317"/>
        <v>1139.77</v>
      </c>
      <c r="M1781" s="19">
        <f t="shared" si="318"/>
        <v>1139.77</v>
      </c>
      <c r="N1781" s="19">
        <v>0</v>
      </c>
    </row>
    <row r="1782" s="13" customFormat="1" customHeight="1" spans="1:14">
      <c r="A1782" s="19">
        <f t="shared" si="324"/>
        <v>1780</v>
      </c>
      <c r="B1782" s="19" t="s">
        <v>6093</v>
      </c>
      <c r="C1782" s="19" t="s">
        <v>4973</v>
      </c>
      <c r="D1782" s="20" t="s">
        <v>1325</v>
      </c>
      <c r="E1782" s="19" t="s">
        <v>1861</v>
      </c>
      <c r="F1782" s="19">
        <v>4999</v>
      </c>
      <c r="G1782" s="19">
        <v>4999</v>
      </c>
      <c r="H1782" s="19">
        <v>799.84</v>
      </c>
      <c r="I1782" s="19">
        <v>339.93</v>
      </c>
      <c r="J1782" s="19">
        <v>0</v>
      </c>
      <c r="K1782" s="19">
        <v>202503</v>
      </c>
      <c r="L1782" s="19">
        <f t="shared" si="317"/>
        <v>1139.77</v>
      </c>
      <c r="M1782" s="19">
        <f t="shared" si="318"/>
        <v>1139.77</v>
      </c>
      <c r="N1782" s="19">
        <v>0</v>
      </c>
    </row>
    <row r="1783" s="13" customFormat="1" customHeight="1" spans="1:14">
      <c r="A1783" s="19">
        <f t="shared" si="324"/>
        <v>1781</v>
      </c>
      <c r="B1783" s="19" t="s">
        <v>6094</v>
      </c>
      <c r="C1783" s="19" t="s">
        <v>2520</v>
      </c>
      <c r="D1783" s="20" t="s">
        <v>1325</v>
      </c>
      <c r="E1783" s="19" t="s">
        <v>2032</v>
      </c>
      <c r="F1783" s="19">
        <v>4999</v>
      </c>
      <c r="G1783" s="19">
        <v>4999</v>
      </c>
      <c r="H1783" s="19">
        <v>799.84</v>
      </c>
      <c r="I1783" s="19">
        <v>339.93</v>
      </c>
      <c r="J1783" s="19">
        <v>0</v>
      </c>
      <c r="K1783" s="19">
        <v>202503</v>
      </c>
      <c r="L1783" s="19">
        <f t="shared" ref="L1783:L1785" si="325">H1783+I1783</f>
        <v>1139.77</v>
      </c>
      <c r="M1783" s="19">
        <f t="shared" ref="M1783:M1785" si="326">L1783</f>
        <v>1139.77</v>
      </c>
      <c r="N1783" s="19">
        <v>0</v>
      </c>
    </row>
    <row r="1784" s="13" customFormat="1" customHeight="1" spans="1:14">
      <c r="A1784" s="19">
        <f t="shared" si="324"/>
        <v>1782</v>
      </c>
      <c r="B1784" s="19" t="s">
        <v>6095</v>
      </c>
      <c r="C1784" s="19" t="s">
        <v>4392</v>
      </c>
      <c r="D1784" s="20" t="s">
        <v>1325</v>
      </c>
      <c r="E1784" s="19" t="s">
        <v>6096</v>
      </c>
      <c r="F1784" s="19">
        <v>4999</v>
      </c>
      <c r="G1784" s="19">
        <v>4999</v>
      </c>
      <c r="H1784" s="19">
        <v>799.84</v>
      </c>
      <c r="I1784" s="19">
        <v>339.93</v>
      </c>
      <c r="J1784" s="19">
        <v>0</v>
      </c>
      <c r="K1784" s="19">
        <v>202503</v>
      </c>
      <c r="L1784" s="19">
        <f t="shared" si="325"/>
        <v>1139.77</v>
      </c>
      <c r="M1784" s="19">
        <f t="shared" si="326"/>
        <v>1139.77</v>
      </c>
      <c r="N1784" s="19">
        <v>0</v>
      </c>
    </row>
    <row r="1785" s="13" customFormat="1" customHeight="1" spans="1:14">
      <c r="A1785" s="19">
        <f t="shared" si="324"/>
        <v>1783</v>
      </c>
      <c r="B1785" s="19" t="s">
        <v>6097</v>
      </c>
      <c r="C1785" s="19" t="s">
        <v>6098</v>
      </c>
      <c r="D1785" s="20" t="s">
        <v>1325</v>
      </c>
      <c r="E1785" s="19" t="s">
        <v>2451</v>
      </c>
      <c r="F1785" s="19">
        <v>4999</v>
      </c>
      <c r="G1785" s="19">
        <v>4999</v>
      </c>
      <c r="H1785" s="19">
        <v>799.84</v>
      </c>
      <c r="I1785" s="19">
        <v>339.93</v>
      </c>
      <c r="J1785" s="19">
        <v>0</v>
      </c>
      <c r="K1785" s="19">
        <v>202503</v>
      </c>
      <c r="L1785" s="19">
        <f t="shared" si="325"/>
        <v>1139.77</v>
      </c>
      <c r="M1785" s="19">
        <f t="shared" si="326"/>
        <v>1139.77</v>
      </c>
      <c r="N1785" s="19">
        <v>33</v>
      </c>
    </row>
    <row r="1786" s="13" customFormat="1" customHeight="1" spans="1:14">
      <c r="A1786" s="19">
        <f t="shared" ref="A1786:A1794" si="327">ROW()-2</f>
        <v>1784</v>
      </c>
      <c r="B1786" s="19" t="s">
        <v>6099</v>
      </c>
      <c r="C1786" s="19" t="s">
        <v>6100</v>
      </c>
      <c r="D1786" s="20" t="s">
        <v>1328</v>
      </c>
      <c r="E1786" s="19" t="s">
        <v>6101</v>
      </c>
      <c r="F1786" s="19">
        <v>4999</v>
      </c>
      <c r="G1786" s="19">
        <v>4999</v>
      </c>
      <c r="H1786" s="19">
        <v>2399.52</v>
      </c>
      <c r="I1786" s="19">
        <v>1019.79</v>
      </c>
      <c r="J1786" s="19">
        <v>0</v>
      </c>
      <c r="K1786" s="19" t="s">
        <v>1744</v>
      </c>
      <c r="L1786" s="19">
        <v>3419.31</v>
      </c>
      <c r="M1786" s="19">
        <v>3419.31</v>
      </c>
      <c r="N1786" s="19">
        <v>3</v>
      </c>
    </row>
    <row r="1787" s="13" customFormat="1" customHeight="1" spans="1:14">
      <c r="A1787" s="19">
        <f t="shared" si="327"/>
        <v>1785</v>
      </c>
      <c r="B1787" s="19" t="s">
        <v>6102</v>
      </c>
      <c r="C1787" s="19" t="s">
        <v>6103</v>
      </c>
      <c r="D1787" s="20" t="s">
        <v>1328</v>
      </c>
      <c r="E1787" s="19" t="s">
        <v>6104</v>
      </c>
      <c r="F1787" s="19">
        <v>4999</v>
      </c>
      <c r="G1787" s="19">
        <v>4999</v>
      </c>
      <c r="H1787" s="19">
        <v>2399.52</v>
      </c>
      <c r="I1787" s="19">
        <v>1019.79</v>
      </c>
      <c r="J1787" s="19">
        <v>0</v>
      </c>
      <c r="K1787" s="19" t="s">
        <v>1744</v>
      </c>
      <c r="L1787" s="19">
        <v>3419.31</v>
      </c>
      <c r="M1787" s="19">
        <v>3419.31</v>
      </c>
      <c r="N1787" s="19">
        <v>4</v>
      </c>
    </row>
    <row r="1788" customHeight="1" spans="1:14">
      <c r="A1788" s="19">
        <f t="shared" si="327"/>
        <v>1786</v>
      </c>
      <c r="B1788" s="19" t="s">
        <v>6105</v>
      </c>
      <c r="C1788" s="19" t="s">
        <v>5721</v>
      </c>
      <c r="D1788" s="20" t="s">
        <v>1332</v>
      </c>
      <c r="E1788" s="19" t="s">
        <v>1763</v>
      </c>
      <c r="F1788" s="19">
        <v>4999</v>
      </c>
      <c r="G1788" s="19">
        <v>4999</v>
      </c>
      <c r="H1788" s="19">
        <f t="shared" ref="H1788:H1796" si="328">ROUND(F1788*0.16,2)*(MID(K1788,12,2)-MID(K1788,5,2)+1)</f>
        <v>2399.52</v>
      </c>
      <c r="I1788" s="19">
        <f t="shared" ref="I1788:I1796" si="329">ROUND(G1788*0.068,2)*(MID(K1788,12,2)-MID(K1788,5,2)+1)</f>
        <v>1019.79</v>
      </c>
      <c r="J1788" s="19">
        <v>0</v>
      </c>
      <c r="K1788" s="19" t="s">
        <v>1744</v>
      </c>
      <c r="L1788" s="19">
        <f t="shared" ref="L1788:L1796" si="330">H1788+I1788</f>
        <v>3419.31</v>
      </c>
      <c r="M1788" s="19">
        <f t="shared" ref="M1788:M1796" si="331">L1788</f>
        <v>3419.31</v>
      </c>
      <c r="N1788" s="19">
        <v>26</v>
      </c>
    </row>
    <row r="1789" customHeight="1" spans="1:14">
      <c r="A1789" s="19">
        <f t="shared" si="327"/>
        <v>1787</v>
      </c>
      <c r="B1789" s="19" t="s">
        <v>6106</v>
      </c>
      <c r="C1789" s="19" t="s">
        <v>6107</v>
      </c>
      <c r="D1789" s="20" t="s">
        <v>1332</v>
      </c>
      <c r="E1789" s="19" t="s">
        <v>4805</v>
      </c>
      <c r="F1789" s="19">
        <v>4999</v>
      </c>
      <c r="G1789" s="19">
        <v>4999</v>
      </c>
      <c r="H1789" s="19">
        <f t="shared" si="328"/>
        <v>2399.52</v>
      </c>
      <c r="I1789" s="19">
        <f t="shared" si="329"/>
        <v>1019.79</v>
      </c>
      <c r="J1789" s="19">
        <v>0</v>
      </c>
      <c r="K1789" s="19" t="s">
        <v>1744</v>
      </c>
      <c r="L1789" s="19">
        <f t="shared" si="330"/>
        <v>3419.31</v>
      </c>
      <c r="M1789" s="19">
        <f t="shared" si="331"/>
        <v>3419.31</v>
      </c>
      <c r="N1789" s="19">
        <v>18</v>
      </c>
    </row>
    <row r="1790" customHeight="1" spans="1:14">
      <c r="A1790" s="19">
        <f t="shared" si="327"/>
        <v>1788</v>
      </c>
      <c r="B1790" s="19" t="s">
        <v>6108</v>
      </c>
      <c r="C1790" s="19" t="s">
        <v>6109</v>
      </c>
      <c r="D1790" s="20" t="s">
        <v>1332</v>
      </c>
      <c r="E1790" s="19" t="s">
        <v>6110</v>
      </c>
      <c r="F1790" s="19">
        <v>4999</v>
      </c>
      <c r="G1790" s="19">
        <v>4999</v>
      </c>
      <c r="H1790" s="19">
        <f t="shared" si="328"/>
        <v>2399.52</v>
      </c>
      <c r="I1790" s="19">
        <f t="shared" si="329"/>
        <v>1019.79</v>
      </c>
      <c r="J1790" s="19">
        <v>0</v>
      </c>
      <c r="K1790" s="19" t="s">
        <v>1744</v>
      </c>
      <c r="L1790" s="19">
        <f t="shared" si="330"/>
        <v>3419.31</v>
      </c>
      <c r="M1790" s="19">
        <f t="shared" si="331"/>
        <v>3419.31</v>
      </c>
      <c r="N1790" s="19">
        <v>16</v>
      </c>
    </row>
    <row r="1791" customHeight="1" spans="1:14">
      <c r="A1791" s="19">
        <f t="shared" si="327"/>
        <v>1789</v>
      </c>
      <c r="B1791" s="19" t="s">
        <v>6111</v>
      </c>
      <c r="C1791" s="19" t="s">
        <v>6112</v>
      </c>
      <c r="D1791" s="20" t="s">
        <v>1332</v>
      </c>
      <c r="E1791" s="19" t="s">
        <v>6113</v>
      </c>
      <c r="F1791" s="19">
        <v>4999</v>
      </c>
      <c r="G1791" s="19">
        <v>4999</v>
      </c>
      <c r="H1791" s="19">
        <f t="shared" si="328"/>
        <v>2399.52</v>
      </c>
      <c r="I1791" s="19">
        <f t="shared" si="329"/>
        <v>1019.79</v>
      </c>
      <c r="J1791" s="19">
        <v>0</v>
      </c>
      <c r="K1791" s="19" t="s">
        <v>1744</v>
      </c>
      <c r="L1791" s="19">
        <f t="shared" si="330"/>
        <v>3419.31</v>
      </c>
      <c r="M1791" s="19">
        <f t="shared" si="331"/>
        <v>3419.31</v>
      </c>
      <c r="N1791" s="19">
        <v>14</v>
      </c>
    </row>
    <row r="1792" customHeight="1" spans="1:14">
      <c r="A1792" s="19">
        <f t="shared" si="327"/>
        <v>1790</v>
      </c>
      <c r="B1792" s="19" t="s">
        <v>6114</v>
      </c>
      <c r="C1792" s="19" t="s">
        <v>6115</v>
      </c>
      <c r="D1792" s="20" t="s">
        <v>1332</v>
      </c>
      <c r="E1792" s="19" t="s">
        <v>6116</v>
      </c>
      <c r="F1792" s="19">
        <v>4999</v>
      </c>
      <c r="G1792" s="19">
        <v>4999</v>
      </c>
      <c r="H1792" s="19">
        <f t="shared" si="328"/>
        <v>2399.52</v>
      </c>
      <c r="I1792" s="19">
        <f t="shared" si="329"/>
        <v>1019.79</v>
      </c>
      <c r="J1792" s="19">
        <v>0</v>
      </c>
      <c r="K1792" s="19" t="s">
        <v>1744</v>
      </c>
      <c r="L1792" s="19">
        <f t="shared" si="330"/>
        <v>3419.31</v>
      </c>
      <c r="M1792" s="19">
        <f t="shared" si="331"/>
        <v>3419.31</v>
      </c>
      <c r="N1792" s="19">
        <v>7</v>
      </c>
    </row>
    <row r="1793" customHeight="1" spans="1:14">
      <c r="A1793" s="19">
        <f t="shared" si="327"/>
        <v>1791</v>
      </c>
      <c r="B1793" s="19" t="s">
        <v>6117</v>
      </c>
      <c r="C1793" s="19" t="s">
        <v>6118</v>
      </c>
      <c r="D1793" s="20" t="s">
        <v>1332</v>
      </c>
      <c r="E1793" s="19" t="s">
        <v>3098</v>
      </c>
      <c r="F1793" s="19">
        <v>4999</v>
      </c>
      <c r="G1793" s="19">
        <v>4999</v>
      </c>
      <c r="H1793" s="19">
        <f t="shared" si="328"/>
        <v>2399.52</v>
      </c>
      <c r="I1793" s="19">
        <f t="shared" si="329"/>
        <v>1019.79</v>
      </c>
      <c r="J1793" s="19">
        <v>0</v>
      </c>
      <c r="K1793" s="19" t="s">
        <v>1744</v>
      </c>
      <c r="L1793" s="19">
        <f t="shared" si="330"/>
        <v>3419.31</v>
      </c>
      <c r="M1793" s="19">
        <f t="shared" si="331"/>
        <v>3419.31</v>
      </c>
      <c r="N1793" s="19">
        <v>3</v>
      </c>
    </row>
    <row r="1794" customHeight="1" spans="1:14">
      <c r="A1794" s="19">
        <f t="shared" si="327"/>
        <v>1792</v>
      </c>
      <c r="B1794" s="19" t="s">
        <v>6119</v>
      </c>
      <c r="C1794" s="19" t="s">
        <v>5741</v>
      </c>
      <c r="D1794" s="20" t="s">
        <v>1332</v>
      </c>
      <c r="E1794" s="19" t="s">
        <v>6120</v>
      </c>
      <c r="F1794" s="19">
        <v>4999</v>
      </c>
      <c r="G1794" s="19">
        <v>4999</v>
      </c>
      <c r="H1794" s="19">
        <f t="shared" si="328"/>
        <v>1599.68</v>
      </c>
      <c r="I1794" s="19">
        <f t="shared" si="329"/>
        <v>679.86</v>
      </c>
      <c r="J1794" s="19">
        <v>0</v>
      </c>
      <c r="K1794" s="19" t="s">
        <v>2303</v>
      </c>
      <c r="L1794" s="19">
        <f t="shared" si="330"/>
        <v>2279.54</v>
      </c>
      <c r="M1794" s="19">
        <f t="shared" si="331"/>
        <v>2279.54</v>
      </c>
      <c r="N1794" s="19">
        <v>0</v>
      </c>
    </row>
    <row r="1795" customHeight="1" spans="1:14">
      <c r="A1795" s="19">
        <f t="shared" ref="A1795:A1804" si="332">ROW()-2</f>
        <v>1793</v>
      </c>
      <c r="B1795" s="19" t="s">
        <v>6121</v>
      </c>
      <c r="C1795" s="19" t="s">
        <v>6122</v>
      </c>
      <c r="D1795" s="20" t="s">
        <v>1332</v>
      </c>
      <c r="E1795" s="19" t="s">
        <v>3218</v>
      </c>
      <c r="F1795" s="19">
        <v>4999</v>
      </c>
      <c r="G1795" s="19">
        <v>4999</v>
      </c>
      <c r="H1795" s="19">
        <f t="shared" si="328"/>
        <v>1599.68</v>
      </c>
      <c r="I1795" s="19">
        <f t="shared" si="329"/>
        <v>679.86</v>
      </c>
      <c r="J1795" s="19">
        <v>0</v>
      </c>
      <c r="K1795" s="19" t="s">
        <v>2303</v>
      </c>
      <c r="L1795" s="19">
        <f t="shared" si="330"/>
        <v>2279.54</v>
      </c>
      <c r="M1795" s="19">
        <f t="shared" si="331"/>
        <v>2279.54</v>
      </c>
      <c r="N1795" s="19">
        <v>0</v>
      </c>
    </row>
    <row r="1796" customHeight="1" spans="1:14">
      <c r="A1796" s="19">
        <f t="shared" si="332"/>
        <v>1794</v>
      </c>
      <c r="B1796" s="19" t="s">
        <v>6123</v>
      </c>
      <c r="C1796" s="19" t="s">
        <v>6124</v>
      </c>
      <c r="D1796" s="20" t="s">
        <v>1332</v>
      </c>
      <c r="E1796" s="19" t="s">
        <v>1936</v>
      </c>
      <c r="F1796" s="19">
        <v>4999</v>
      </c>
      <c r="G1796" s="19">
        <v>4999</v>
      </c>
      <c r="H1796" s="19">
        <f t="shared" si="328"/>
        <v>799.84</v>
      </c>
      <c r="I1796" s="19">
        <f t="shared" si="329"/>
        <v>339.93</v>
      </c>
      <c r="J1796" s="19">
        <v>0</v>
      </c>
      <c r="K1796" s="19" t="s">
        <v>1976</v>
      </c>
      <c r="L1796" s="19">
        <f t="shared" si="330"/>
        <v>1139.77</v>
      </c>
      <c r="M1796" s="19">
        <f t="shared" si="331"/>
        <v>1139.77</v>
      </c>
      <c r="N1796" s="19">
        <v>0</v>
      </c>
    </row>
    <row r="1797" customHeight="1" spans="1:14">
      <c r="A1797" s="19">
        <f t="shared" si="332"/>
        <v>1795</v>
      </c>
      <c r="B1797" s="19" t="s">
        <v>6125</v>
      </c>
      <c r="C1797" s="19" t="s">
        <v>6126</v>
      </c>
      <c r="D1797" s="20" t="s">
        <v>1336</v>
      </c>
      <c r="E1797" s="19" t="s">
        <v>6127</v>
      </c>
      <c r="F1797" s="19">
        <v>4999</v>
      </c>
      <c r="G1797" s="19">
        <v>4999</v>
      </c>
      <c r="H1797" s="19">
        <f t="shared" ref="H1797:H1802" si="333">ROUND(F1797*0.16,2)*(MID(K1797,12,2)-MID(K1797,5,2)+1)</f>
        <v>2399.52</v>
      </c>
      <c r="I1797" s="19">
        <f t="shared" ref="I1797:I1802" si="334">ROUND(G1797*0.068,2)*(MID(K1797,12,2)-MID(K1797,5,2)+1)</f>
        <v>1019.79</v>
      </c>
      <c r="J1797" s="19">
        <v>0</v>
      </c>
      <c r="K1797" s="19" t="s">
        <v>1744</v>
      </c>
      <c r="L1797" s="19">
        <f t="shared" ref="L1797:L1802" si="335">H1797+I1797</f>
        <v>3419.31</v>
      </c>
      <c r="M1797" s="19">
        <f t="shared" ref="M1797:M1802" si="336">L1797</f>
        <v>3419.31</v>
      </c>
      <c r="N1797" s="19">
        <v>11</v>
      </c>
    </row>
    <row r="1798" customHeight="1" spans="1:14">
      <c r="A1798" s="19">
        <f t="shared" si="332"/>
        <v>1796</v>
      </c>
      <c r="B1798" s="19" t="s">
        <v>6128</v>
      </c>
      <c r="C1798" s="19" t="s">
        <v>6129</v>
      </c>
      <c r="D1798" s="20" t="s">
        <v>1336</v>
      </c>
      <c r="E1798" s="19" t="s">
        <v>6130</v>
      </c>
      <c r="F1798" s="19">
        <v>4999</v>
      </c>
      <c r="G1798" s="19">
        <v>4999</v>
      </c>
      <c r="H1798" s="19">
        <f t="shared" si="333"/>
        <v>2399.52</v>
      </c>
      <c r="I1798" s="19">
        <f t="shared" si="334"/>
        <v>1019.79</v>
      </c>
      <c r="J1798" s="19">
        <v>0</v>
      </c>
      <c r="K1798" s="19" t="s">
        <v>1744</v>
      </c>
      <c r="L1798" s="19">
        <f t="shared" si="335"/>
        <v>3419.31</v>
      </c>
      <c r="M1798" s="19">
        <f t="shared" si="336"/>
        <v>3419.31</v>
      </c>
      <c r="N1798" s="19">
        <v>11</v>
      </c>
    </row>
    <row r="1799" customHeight="1" spans="1:14">
      <c r="A1799" s="19">
        <f t="shared" si="332"/>
        <v>1797</v>
      </c>
      <c r="B1799" s="19" t="s">
        <v>6131</v>
      </c>
      <c r="C1799" s="19" t="s">
        <v>6132</v>
      </c>
      <c r="D1799" s="20" t="s">
        <v>1336</v>
      </c>
      <c r="E1799" s="19" t="s">
        <v>5149</v>
      </c>
      <c r="F1799" s="19">
        <v>4999</v>
      </c>
      <c r="G1799" s="19">
        <v>4999</v>
      </c>
      <c r="H1799" s="19">
        <f t="shared" si="333"/>
        <v>2399.52</v>
      </c>
      <c r="I1799" s="19">
        <f t="shared" si="334"/>
        <v>1019.79</v>
      </c>
      <c r="J1799" s="19">
        <v>0</v>
      </c>
      <c r="K1799" s="19" t="s">
        <v>1744</v>
      </c>
      <c r="L1799" s="19">
        <f t="shared" si="335"/>
        <v>3419.31</v>
      </c>
      <c r="M1799" s="19">
        <f t="shared" si="336"/>
        <v>3419.31</v>
      </c>
      <c r="N1799" s="19">
        <v>5</v>
      </c>
    </row>
    <row r="1800" customHeight="1" spans="1:14">
      <c r="A1800" s="19">
        <f t="shared" si="332"/>
        <v>1798</v>
      </c>
      <c r="B1800" s="19" t="s">
        <v>6133</v>
      </c>
      <c r="C1800" s="19" t="s">
        <v>6134</v>
      </c>
      <c r="D1800" s="20" t="s">
        <v>1336</v>
      </c>
      <c r="E1800" s="19" t="s">
        <v>3985</v>
      </c>
      <c r="F1800" s="19">
        <v>4999</v>
      </c>
      <c r="G1800" s="19">
        <v>4999</v>
      </c>
      <c r="H1800" s="19">
        <f t="shared" si="333"/>
        <v>2399.52</v>
      </c>
      <c r="I1800" s="19">
        <f t="shared" si="334"/>
        <v>1019.79</v>
      </c>
      <c r="J1800" s="19">
        <v>0</v>
      </c>
      <c r="K1800" s="19" t="s">
        <v>1744</v>
      </c>
      <c r="L1800" s="19">
        <f t="shared" si="335"/>
        <v>3419.31</v>
      </c>
      <c r="M1800" s="19">
        <f t="shared" si="336"/>
        <v>3419.31</v>
      </c>
      <c r="N1800" s="19">
        <v>14</v>
      </c>
    </row>
    <row r="1801" customHeight="1" spans="1:14">
      <c r="A1801" s="19">
        <f t="shared" si="332"/>
        <v>1799</v>
      </c>
      <c r="B1801" s="19" t="s">
        <v>6135</v>
      </c>
      <c r="C1801" s="19" t="s">
        <v>6136</v>
      </c>
      <c r="D1801" s="20" t="s">
        <v>1336</v>
      </c>
      <c r="E1801" s="19" t="s">
        <v>3975</v>
      </c>
      <c r="F1801" s="19">
        <v>4999</v>
      </c>
      <c r="G1801" s="19">
        <v>4999</v>
      </c>
      <c r="H1801" s="19">
        <f t="shared" si="333"/>
        <v>2399.52</v>
      </c>
      <c r="I1801" s="19">
        <f t="shared" si="334"/>
        <v>1019.79</v>
      </c>
      <c r="J1801" s="19">
        <v>0</v>
      </c>
      <c r="K1801" s="19" t="s">
        <v>1744</v>
      </c>
      <c r="L1801" s="19">
        <f t="shared" si="335"/>
        <v>3419.31</v>
      </c>
      <c r="M1801" s="19">
        <f t="shared" si="336"/>
        <v>3419.31</v>
      </c>
      <c r="N1801" s="19">
        <v>3</v>
      </c>
    </row>
    <row r="1802" customHeight="1" spans="1:14">
      <c r="A1802" s="19">
        <f t="shared" si="332"/>
        <v>1800</v>
      </c>
      <c r="B1802" s="19" t="s">
        <v>6137</v>
      </c>
      <c r="C1802" s="19" t="s">
        <v>6138</v>
      </c>
      <c r="D1802" s="20" t="s">
        <v>1336</v>
      </c>
      <c r="E1802" s="19" t="s">
        <v>6139</v>
      </c>
      <c r="F1802" s="19">
        <v>4999</v>
      </c>
      <c r="G1802" s="19">
        <v>4999</v>
      </c>
      <c r="H1802" s="19">
        <f t="shared" si="333"/>
        <v>2399.52</v>
      </c>
      <c r="I1802" s="19">
        <f t="shared" si="334"/>
        <v>1019.79</v>
      </c>
      <c r="J1802" s="19">
        <v>0</v>
      </c>
      <c r="K1802" s="19" t="s">
        <v>1744</v>
      </c>
      <c r="L1802" s="19">
        <f t="shared" si="335"/>
        <v>3419.31</v>
      </c>
      <c r="M1802" s="19">
        <f t="shared" si="336"/>
        <v>3419.31</v>
      </c>
      <c r="N1802" s="19">
        <v>24</v>
      </c>
    </row>
    <row r="1803" customHeight="1" spans="1:14">
      <c r="A1803" s="19">
        <f t="shared" si="332"/>
        <v>1801</v>
      </c>
      <c r="B1803" s="19" t="s">
        <v>6140</v>
      </c>
      <c r="C1803" s="19" t="s">
        <v>6141</v>
      </c>
      <c r="D1803" s="20" t="s">
        <v>1340</v>
      </c>
      <c r="E1803" s="19" t="s">
        <v>6142</v>
      </c>
      <c r="F1803" s="19">
        <v>4999</v>
      </c>
      <c r="G1803" s="19">
        <v>4999</v>
      </c>
      <c r="H1803" s="19">
        <f t="shared" ref="H1803:H1807" si="337">ROUND(F1803*16%,2)*(MID(K1803,12,2)-MID(K1803,5,2)+1)</f>
        <v>1599.68</v>
      </c>
      <c r="I1803" s="19">
        <f t="shared" ref="I1803:I1807" si="338">ROUND(G1803*6.8%,2)*(MID(K1803,12,2)-MID(K1803,5,2)+1)</f>
        <v>679.86</v>
      </c>
      <c r="J1803" s="19">
        <v>0</v>
      </c>
      <c r="K1803" s="19" t="s">
        <v>2193</v>
      </c>
      <c r="L1803" s="19">
        <f t="shared" ref="L1803:L1807" si="339">H1803+I1803</f>
        <v>2279.54</v>
      </c>
      <c r="M1803" s="19">
        <f t="shared" ref="M1803:M1807" si="340">L1803</f>
        <v>2279.54</v>
      </c>
      <c r="N1803" s="19">
        <v>34</v>
      </c>
    </row>
    <row r="1804" customHeight="1" spans="1:14">
      <c r="A1804" s="19">
        <f t="shared" si="332"/>
        <v>1802</v>
      </c>
      <c r="B1804" s="19" t="s">
        <v>6143</v>
      </c>
      <c r="C1804" s="19" t="s">
        <v>6144</v>
      </c>
      <c r="D1804" s="20" t="s">
        <v>1340</v>
      </c>
      <c r="E1804" s="19" t="s">
        <v>6145</v>
      </c>
      <c r="F1804" s="19">
        <v>4999</v>
      </c>
      <c r="G1804" s="19">
        <v>4999</v>
      </c>
      <c r="H1804" s="19">
        <f t="shared" si="337"/>
        <v>2399.52</v>
      </c>
      <c r="I1804" s="19">
        <f t="shared" si="338"/>
        <v>1019.79</v>
      </c>
      <c r="J1804" s="19">
        <v>0</v>
      </c>
      <c r="K1804" s="19" t="s">
        <v>1744</v>
      </c>
      <c r="L1804" s="19">
        <f t="shared" si="339"/>
        <v>3419.31</v>
      </c>
      <c r="M1804" s="19">
        <f t="shared" si="340"/>
        <v>3419.31</v>
      </c>
      <c r="N1804" s="19">
        <v>29</v>
      </c>
    </row>
    <row r="1805" customHeight="1" spans="1:14">
      <c r="A1805" s="19">
        <f t="shared" ref="A1805:A1814" si="341">ROW()-2</f>
        <v>1803</v>
      </c>
      <c r="B1805" s="19" t="s">
        <v>6146</v>
      </c>
      <c r="C1805" s="19" t="s">
        <v>6147</v>
      </c>
      <c r="D1805" s="20" t="s">
        <v>1340</v>
      </c>
      <c r="E1805" s="19" t="s">
        <v>6148</v>
      </c>
      <c r="F1805" s="19">
        <v>4999</v>
      </c>
      <c r="G1805" s="19">
        <v>4999</v>
      </c>
      <c r="H1805" s="19">
        <f t="shared" si="337"/>
        <v>2399.52</v>
      </c>
      <c r="I1805" s="19">
        <f t="shared" si="338"/>
        <v>1019.79</v>
      </c>
      <c r="J1805" s="19">
        <v>0</v>
      </c>
      <c r="K1805" s="19" t="s">
        <v>1744</v>
      </c>
      <c r="L1805" s="19">
        <f t="shared" si="339"/>
        <v>3419.31</v>
      </c>
      <c r="M1805" s="19">
        <f t="shared" si="340"/>
        <v>3419.31</v>
      </c>
      <c r="N1805" s="19">
        <v>29</v>
      </c>
    </row>
    <row r="1806" customHeight="1" spans="1:14">
      <c r="A1806" s="19">
        <f t="shared" si="341"/>
        <v>1804</v>
      </c>
      <c r="B1806" s="19" t="s">
        <v>6149</v>
      </c>
      <c r="C1806" s="19" t="s">
        <v>6150</v>
      </c>
      <c r="D1806" s="20" t="s">
        <v>1340</v>
      </c>
      <c r="E1806" s="19" t="s">
        <v>2909</v>
      </c>
      <c r="F1806" s="19">
        <v>4999</v>
      </c>
      <c r="G1806" s="19">
        <v>4999</v>
      </c>
      <c r="H1806" s="19">
        <f t="shared" si="337"/>
        <v>2399.52</v>
      </c>
      <c r="I1806" s="19">
        <f t="shared" si="338"/>
        <v>1019.79</v>
      </c>
      <c r="J1806" s="19">
        <v>0</v>
      </c>
      <c r="K1806" s="19" t="s">
        <v>1744</v>
      </c>
      <c r="L1806" s="19">
        <f t="shared" si="339"/>
        <v>3419.31</v>
      </c>
      <c r="M1806" s="19">
        <f t="shared" si="340"/>
        <v>3419.31</v>
      </c>
      <c r="N1806" s="19">
        <v>16</v>
      </c>
    </row>
    <row r="1807" customHeight="1" spans="1:14">
      <c r="A1807" s="19">
        <f t="shared" si="341"/>
        <v>1805</v>
      </c>
      <c r="B1807" s="19" t="s">
        <v>6151</v>
      </c>
      <c r="C1807" s="19" t="s">
        <v>6152</v>
      </c>
      <c r="D1807" s="20" t="s">
        <v>1340</v>
      </c>
      <c r="E1807" s="19" t="s">
        <v>6153</v>
      </c>
      <c r="F1807" s="19">
        <v>4999</v>
      </c>
      <c r="G1807" s="19">
        <v>4999</v>
      </c>
      <c r="H1807" s="19">
        <f t="shared" si="337"/>
        <v>2399.52</v>
      </c>
      <c r="I1807" s="19">
        <f t="shared" si="338"/>
        <v>1019.79</v>
      </c>
      <c r="J1807" s="19">
        <v>0</v>
      </c>
      <c r="K1807" s="19" t="s">
        <v>1744</v>
      </c>
      <c r="L1807" s="19">
        <f t="shared" si="339"/>
        <v>3419.31</v>
      </c>
      <c r="M1807" s="19">
        <f t="shared" si="340"/>
        <v>3419.31</v>
      </c>
      <c r="N1807" s="19">
        <v>25</v>
      </c>
    </row>
    <row r="1808" customHeight="1" spans="1:14">
      <c r="A1808" s="19">
        <f t="shared" si="341"/>
        <v>1806</v>
      </c>
      <c r="B1808" s="19" t="s">
        <v>6154</v>
      </c>
      <c r="C1808" s="19" t="s">
        <v>3655</v>
      </c>
      <c r="D1808" s="20" t="s">
        <v>1344</v>
      </c>
      <c r="E1808" s="19" t="s">
        <v>6155</v>
      </c>
      <c r="F1808" s="19">
        <v>4999</v>
      </c>
      <c r="G1808" s="19">
        <v>4999</v>
      </c>
      <c r="H1808" s="19">
        <f t="shared" ref="H1808:H1812" si="342">ROUND(F1808*16%,2)*(MID(K1808,12,2)-MID(K1808,5,2)+1)</f>
        <v>799.84</v>
      </c>
      <c r="I1808" s="19">
        <f t="shared" ref="I1808:I1812" si="343">ROUND(G1808*6.8%,2)*(MID(K1808,12,2)-MID(K1808,5,2)+1)</f>
        <v>339.93</v>
      </c>
      <c r="J1808" s="19">
        <v>0</v>
      </c>
      <c r="K1808" s="19" t="s">
        <v>1912</v>
      </c>
      <c r="L1808" s="19">
        <f t="shared" ref="L1808:L1812" si="344">H1808+I1808</f>
        <v>1139.77</v>
      </c>
      <c r="M1808" s="19">
        <f t="shared" ref="M1808:M1812" si="345">L1808</f>
        <v>1139.77</v>
      </c>
      <c r="N1808" s="19">
        <v>35</v>
      </c>
    </row>
    <row r="1809" customHeight="1" spans="1:14">
      <c r="A1809" s="19">
        <f t="shared" si="341"/>
        <v>1807</v>
      </c>
      <c r="B1809" s="19" t="s">
        <v>6156</v>
      </c>
      <c r="C1809" s="19" t="s">
        <v>6157</v>
      </c>
      <c r="D1809" s="20" t="s">
        <v>1344</v>
      </c>
      <c r="E1809" s="19" t="s">
        <v>6158</v>
      </c>
      <c r="F1809" s="19">
        <v>4999</v>
      </c>
      <c r="G1809" s="19">
        <v>4999</v>
      </c>
      <c r="H1809" s="19">
        <f t="shared" si="342"/>
        <v>2399.52</v>
      </c>
      <c r="I1809" s="19">
        <f t="shared" si="343"/>
        <v>1019.79</v>
      </c>
      <c r="J1809" s="19">
        <v>0</v>
      </c>
      <c r="K1809" s="19" t="s">
        <v>1744</v>
      </c>
      <c r="L1809" s="19">
        <f t="shared" si="344"/>
        <v>3419.31</v>
      </c>
      <c r="M1809" s="19">
        <f t="shared" si="345"/>
        <v>3419.31</v>
      </c>
      <c r="N1809" s="19">
        <v>25</v>
      </c>
    </row>
    <row r="1810" customHeight="1" spans="1:14">
      <c r="A1810" s="19">
        <f t="shared" si="341"/>
        <v>1808</v>
      </c>
      <c r="B1810" s="19" t="s">
        <v>6159</v>
      </c>
      <c r="C1810" s="19" t="s">
        <v>4211</v>
      </c>
      <c r="D1810" s="20" t="s">
        <v>1344</v>
      </c>
      <c r="E1810" s="19" t="s">
        <v>6160</v>
      </c>
      <c r="F1810" s="19">
        <v>4999</v>
      </c>
      <c r="G1810" s="19">
        <v>4999</v>
      </c>
      <c r="H1810" s="19">
        <f t="shared" si="342"/>
        <v>2399.52</v>
      </c>
      <c r="I1810" s="19">
        <f t="shared" si="343"/>
        <v>1019.79</v>
      </c>
      <c r="J1810" s="19">
        <v>0</v>
      </c>
      <c r="K1810" s="19" t="s">
        <v>1744</v>
      </c>
      <c r="L1810" s="19">
        <f t="shared" si="344"/>
        <v>3419.31</v>
      </c>
      <c r="M1810" s="19">
        <f t="shared" si="345"/>
        <v>3419.31</v>
      </c>
      <c r="N1810" s="19">
        <v>26</v>
      </c>
    </row>
    <row r="1811" customHeight="1" spans="1:14">
      <c r="A1811" s="19">
        <f t="shared" si="341"/>
        <v>1809</v>
      </c>
      <c r="B1811" s="19" t="s">
        <v>6161</v>
      </c>
      <c r="C1811" s="19" t="s">
        <v>6162</v>
      </c>
      <c r="D1811" s="20" t="s">
        <v>1344</v>
      </c>
      <c r="E1811" s="19" t="s">
        <v>6163</v>
      </c>
      <c r="F1811" s="19">
        <v>4999</v>
      </c>
      <c r="G1811" s="19">
        <v>4999</v>
      </c>
      <c r="H1811" s="19">
        <f t="shared" si="342"/>
        <v>2399.52</v>
      </c>
      <c r="I1811" s="19">
        <f t="shared" si="343"/>
        <v>1019.79</v>
      </c>
      <c r="J1811" s="19">
        <v>0</v>
      </c>
      <c r="K1811" s="19" t="s">
        <v>1744</v>
      </c>
      <c r="L1811" s="19">
        <f t="shared" si="344"/>
        <v>3419.31</v>
      </c>
      <c r="M1811" s="19">
        <f t="shared" si="345"/>
        <v>3419.31</v>
      </c>
      <c r="N1811" s="19">
        <v>13</v>
      </c>
    </row>
    <row r="1812" customHeight="1" spans="1:14">
      <c r="A1812" s="19">
        <f t="shared" si="341"/>
        <v>1810</v>
      </c>
      <c r="B1812" s="19" t="s">
        <v>6164</v>
      </c>
      <c r="C1812" s="19" t="s">
        <v>6165</v>
      </c>
      <c r="D1812" s="20" t="s">
        <v>1344</v>
      </c>
      <c r="E1812" s="19" t="s">
        <v>6166</v>
      </c>
      <c r="F1812" s="19">
        <v>4999</v>
      </c>
      <c r="G1812" s="19">
        <v>4999</v>
      </c>
      <c r="H1812" s="19">
        <f t="shared" si="342"/>
        <v>1599.68</v>
      </c>
      <c r="I1812" s="19">
        <f t="shared" si="343"/>
        <v>679.86</v>
      </c>
      <c r="J1812" s="19">
        <v>0</v>
      </c>
      <c r="K1812" s="19" t="s">
        <v>2303</v>
      </c>
      <c r="L1812" s="19">
        <f t="shared" si="344"/>
        <v>2279.54</v>
      </c>
      <c r="M1812" s="19">
        <f t="shared" si="345"/>
        <v>2279.54</v>
      </c>
      <c r="N1812" s="19">
        <v>0</v>
      </c>
    </row>
    <row r="1813" customHeight="1" spans="1:14">
      <c r="A1813" s="19">
        <f t="shared" si="341"/>
        <v>1811</v>
      </c>
      <c r="B1813" s="19" t="s">
        <v>6167</v>
      </c>
      <c r="C1813" s="19" t="s">
        <v>6168</v>
      </c>
      <c r="D1813" s="20" t="s">
        <v>1347</v>
      </c>
      <c r="E1813" s="19" t="s">
        <v>6169</v>
      </c>
      <c r="F1813" s="19">
        <v>4999</v>
      </c>
      <c r="G1813" s="19">
        <v>4999</v>
      </c>
      <c r="H1813" s="19">
        <f t="shared" ref="H1813:H1824" si="346">ROUND(F1813*0.16,2)*(MID(K1813,12,2)-MID(K1813,5,2)+1)</f>
        <v>2399.52</v>
      </c>
      <c r="I1813" s="19">
        <f t="shared" ref="I1813:I1824" si="347">ROUND(G1813*0.068,2)*(MID(K1813,12,2)-MID(K1813,5,2)+1)</f>
        <v>1019.79</v>
      </c>
      <c r="J1813" s="19">
        <v>0</v>
      </c>
      <c r="K1813" s="19" t="s">
        <v>1744</v>
      </c>
      <c r="L1813" s="19">
        <f t="shared" ref="L1813:L1825" si="348">H1813+I1813</f>
        <v>3419.31</v>
      </c>
      <c r="M1813" s="19">
        <f t="shared" ref="M1813:M1825" si="349">L1813</f>
        <v>3419.31</v>
      </c>
      <c r="N1813" s="19">
        <v>31</v>
      </c>
    </row>
    <row r="1814" customHeight="1" spans="1:14">
      <c r="A1814" s="19">
        <f t="shared" si="341"/>
        <v>1812</v>
      </c>
      <c r="B1814" s="19" t="s">
        <v>6170</v>
      </c>
      <c r="C1814" s="19" t="s">
        <v>6171</v>
      </c>
      <c r="D1814" s="20" t="s">
        <v>1347</v>
      </c>
      <c r="E1814" s="19" t="s">
        <v>6172</v>
      </c>
      <c r="F1814" s="19">
        <v>4999</v>
      </c>
      <c r="G1814" s="19">
        <v>4999</v>
      </c>
      <c r="H1814" s="19">
        <f t="shared" si="346"/>
        <v>2399.52</v>
      </c>
      <c r="I1814" s="19">
        <f t="shared" si="347"/>
        <v>1019.79</v>
      </c>
      <c r="J1814" s="19">
        <v>0</v>
      </c>
      <c r="K1814" s="19" t="s">
        <v>1744</v>
      </c>
      <c r="L1814" s="19">
        <f t="shared" si="348"/>
        <v>3419.31</v>
      </c>
      <c r="M1814" s="19">
        <f t="shared" si="349"/>
        <v>3419.31</v>
      </c>
      <c r="N1814" s="19">
        <v>29</v>
      </c>
    </row>
    <row r="1815" customHeight="1" spans="1:14">
      <c r="A1815" s="19">
        <f t="shared" ref="A1815:A1824" si="350">ROW()-2</f>
        <v>1813</v>
      </c>
      <c r="B1815" s="19" t="s">
        <v>6173</v>
      </c>
      <c r="C1815" s="19" t="s">
        <v>6174</v>
      </c>
      <c r="D1815" s="20" t="s">
        <v>1347</v>
      </c>
      <c r="E1815" s="19" t="s">
        <v>6175</v>
      </c>
      <c r="F1815" s="19">
        <v>4999</v>
      </c>
      <c r="G1815" s="19">
        <v>4999</v>
      </c>
      <c r="H1815" s="19">
        <f t="shared" si="346"/>
        <v>2399.52</v>
      </c>
      <c r="I1815" s="19">
        <f t="shared" si="347"/>
        <v>1019.79</v>
      </c>
      <c r="J1815" s="19">
        <v>0</v>
      </c>
      <c r="K1815" s="19" t="s">
        <v>1744</v>
      </c>
      <c r="L1815" s="19">
        <f t="shared" si="348"/>
        <v>3419.31</v>
      </c>
      <c r="M1815" s="19">
        <f t="shared" si="349"/>
        <v>3419.31</v>
      </c>
      <c r="N1815" s="19">
        <v>27</v>
      </c>
    </row>
    <row r="1816" customHeight="1" spans="1:14">
      <c r="A1816" s="19">
        <f t="shared" si="350"/>
        <v>1814</v>
      </c>
      <c r="B1816" s="19" t="s">
        <v>6176</v>
      </c>
      <c r="C1816" s="19" t="s">
        <v>4199</v>
      </c>
      <c r="D1816" s="20" t="s">
        <v>1347</v>
      </c>
      <c r="E1816" s="19" t="s">
        <v>6177</v>
      </c>
      <c r="F1816" s="19">
        <v>4999</v>
      </c>
      <c r="G1816" s="19">
        <v>4999</v>
      </c>
      <c r="H1816" s="19">
        <f t="shared" si="346"/>
        <v>2399.52</v>
      </c>
      <c r="I1816" s="19">
        <f t="shared" si="347"/>
        <v>1019.79</v>
      </c>
      <c r="J1816" s="19">
        <v>0</v>
      </c>
      <c r="K1816" s="19" t="s">
        <v>1744</v>
      </c>
      <c r="L1816" s="19">
        <f t="shared" si="348"/>
        <v>3419.31</v>
      </c>
      <c r="M1816" s="19">
        <f t="shared" si="349"/>
        <v>3419.31</v>
      </c>
      <c r="N1816" s="19">
        <v>23</v>
      </c>
    </row>
    <row r="1817" customHeight="1" spans="1:14">
      <c r="A1817" s="19">
        <f t="shared" si="350"/>
        <v>1815</v>
      </c>
      <c r="B1817" s="19" t="s">
        <v>6178</v>
      </c>
      <c r="C1817" s="19" t="s">
        <v>3710</v>
      </c>
      <c r="D1817" s="20" t="s">
        <v>1347</v>
      </c>
      <c r="E1817" s="19" t="s">
        <v>6179</v>
      </c>
      <c r="F1817" s="19">
        <v>4999</v>
      </c>
      <c r="G1817" s="19">
        <v>4999</v>
      </c>
      <c r="H1817" s="19">
        <f t="shared" si="346"/>
        <v>2399.52</v>
      </c>
      <c r="I1817" s="19">
        <f t="shared" si="347"/>
        <v>1019.79</v>
      </c>
      <c r="J1817" s="19">
        <v>0</v>
      </c>
      <c r="K1817" s="19" t="s">
        <v>1744</v>
      </c>
      <c r="L1817" s="19">
        <f t="shared" si="348"/>
        <v>3419.31</v>
      </c>
      <c r="M1817" s="19">
        <f t="shared" si="349"/>
        <v>3419.31</v>
      </c>
      <c r="N1817" s="19">
        <v>23</v>
      </c>
    </row>
    <row r="1818" customHeight="1" spans="1:14">
      <c r="A1818" s="19">
        <f t="shared" si="350"/>
        <v>1816</v>
      </c>
      <c r="B1818" s="19" t="s">
        <v>6180</v>
      </c>
      <c r="C1818" s="19" t="s">
        <v>6181</v>
      </c>
      <c r="D1818" s="20" t="s">
        <v>1347</v>
      </c>
      <c r="E1818" s="19" t="s">
        <v>6182</v>
      </c>
      <c r="F1818" s="19">
        <v>4999</v>
      </c>
      <c r="G1818" s="19">
        <v>4999</v>
      </c>
      <c r="H1818" s="19">
        <f t="shared" si="346"/>
        <v>2399.52</v>
      </c>
      <c r="I1818" s="19">
        <f t="shared" si="347"/>
        <v>1019.79</v>
      </c>
      <c r="J1818" s="19">
        <v>0</v>
      </c>
      <c r="K1818" s="19" t="s">
        <v>1744</v>
      </c>
      <c r="L1818" s="19">
        <f t="shared" si="348"/>
        <v>3419.31</v>
      </c>
      <c r="M1818" s="19">
        <f t="shared" si="349"/>
        <v>3419.31</v>
      </c>
      <c r="N1818" s="19">
        <v>22</v>
      </c>
    </row>
    <row r="1819" customHeight="1" spans="1:14">
      <c r="A1819" s="19">
        <f t="shared" si="350"/>
        <v>1817</v>
      </c>
      <c r="B1819" s="19" t="s">
        <v>6183</v>
      </c>
      <c r="C1819" s="19" t="s">
        <v>5209</v>
      </c>
      <c r="D1819" s="20" t="s">
        <v>1347</v>
      </c>
      <c r="E1819" s="19" t="s">
        <v>6184</v>
      </c>
      <c r="F1819" s="19">
        <v>4999</v>
      </c>
      <c r="G1819" s="19">
        <v>4999</v>
      </c>
      <c r="H1819" s="19">
        <f t="shared" si="346"/>
        <v>2399.52</v>
      </c>
      <c r="I1819" s="19">
        <f t="shared" si="347"/>
        <v>1019.79</v>
      </c>
      <c r="J1819" s="19">
        <v>0</v>
      </c>
      <c r="K1819" s="19" t="s">
        <v>1744</v>
      </c>
      <c r="L1819" s="19">
        <f t="shared" si="348"/>
        <v>3419.31</v>
      </c>
      <c r="M1819" s="19">
        <f t="shared" si="349"/>
        <v>3419.31</v>
      </c>
      <c r="N1819" s="19">
        <v>14</v>
      </c>
    </row>
    <row r="1820" customHeight="1" spans="1:14">
      <c r="A1820" s="19">
        <f t="shared" si="350"/>
        <v>1818</v>
      </c>
      <c r="B1820" s="19" t="s">
        <v>6185</v>
      </c>
      <c r="C1820" s="19" t="s">
        <v>6186</v>
      </c>
      <c r="D1820" s="20" t="s">
        <v>1347</v>
      </c>
      <c r="E1820" s="19" t="s">
        <v>6187</v>
      </c>
      <c r="F1820" s="19">
        <v>4999</v>
      </c>
      <c r="G1820" s="19">
        <v>4999</v>
      </c>
      <c r="H1820" s="19">
        <f t="shared" si="346"/>
        <v>2399.52</v>
      </c>
      <c r="I1820" s="19">
        <f t="shared" si="347"/>
        <v>1019.79</v>
      </c>
      <c r="J1820" s="19">
        <v>0</v>
      </c>
      <c r="K1820" s="19" t="s">
        <v>1744</v>
      </c>
      <c r="L1820" s="19">
        <f t="shared" si="348"/>
        <v>3419.31</v>
      </c>
      <c r="M1820" s="19">
        <f t="shared" si="349"/>
        <v>3419.31</v>
      </c>
      <c r="N1820" s="19">
        <v>12</v>
      </c>
    </row>
    <row r="1821" customHeight="1" spans="1:14">
      <c r="A1821" s="19">
        <f t="shared" si="350"/>
        <v>1819</v>
      </c>
      <c r="B1821" s="19" t="s">
        <v>6188</v>
      </c>
      <c r="C1821" s="19" t="s">
        <v>6189</v>
      </c>
      <c r="D1821" s="20" t="s">
        <v>1347</v>
      </c>
      <c r="E1821" s="19" t="s">
        <v>6190</v>
      </c>
      <c r="F1821" s="19">
        <v>4999</v>
      </c>
      <c r="G1821" s="19">
        <v>4999</v>
      </c>
      <c r="H1821" s="19">
        <f t="shared" si="346"/>
        <v>2399.52</v>
      </c>
      <c r="I1821" s="19">
        <f t="shared" si="347"/>
        <v>1019.79</v>
      </c>
      <c r="J1821" s="19">
        <v>0</v>
      </c>
      <c r="K1821" s="19" t="s">
        <v>1744</v>
      </c>
      <c r="L1821" s="19">
        <f t="shared" si="348"/>
        <v>3419.31</v>
      </c>
      <c r="M1821" s="19">
        <f t="shared" si="349"/>
        <v>3419.31</v>
      </c>
      <c r="N1821" s="19">
        <v>11</v>
      </c>
    </row>
    <row r="1822" customHeight="1" spans="1:14">
      <c r="A1822" s="19">
        <f t="shared" si="350"/>
        <v>1820</v>
      </c>
      <c r="B1822" s="19" t="s">
        <v>6191</v>
      </c>
      <c r="C1822" s="19" t="s">
        <v>6192</v>
      </c>
      <c r="D1822" s="20" t="s">
        <v>1347</v>
      </c>
      <c r="E1822" s="19" t="s">
        <v>6193</v>
      </c>
      <c r="F1822" s="19">
        <v>4999</v>
      </c>
      <c r="G1822" s="19">
        <v>4999</v>
      </c>
      <c r="H1822" s="19">
        <f t="shared" si="346"/>
        <v>2399.52</v>
      </c>
      <c r="I1822" s="19">
        <f t="shared" si="347"/>
        <v>1019.79</v>
      </c>
      <c r="J1822" s="19">
        <v>0</v>
      </c>
      <c r="K1822" s="19" t="s">
        <v>1744</v>
      </c>
      <c r="L1822" s="19">
        <f t="shared" si="348"/>
        <v>3419.31</v>
      </c>
      <c r="M1822" s="19">
        <f t="shared" si="349"/>
        <v>3419.31</v>
      </c>
      <c r="N1822" s="19">
        <v>9</v>
      </c>
    </row>
    <row r="1823" customHeight="1" spans="1:14">
      <c r="A1823" s="19">
        <f t="shared" si="350"/>
        <v>1821</v>
      </c>
      <c r="B1823" s="19" t="s">
        <v>6194</v>
      </c>
      <c r="C1823" s="19" t="s">
        <v>6195</v>
      </c>
      <c r="D1823" s="20" t="s">
        <v>1347</v>
      </c>
      <c r="E1823" s="19" t="s">
        <v>6196</v>
      </c>
      <c r="F1823" s="19">
        <v>4999</v>
      </c>
      <c r="G1823" s="19">
        <v>4999</v>
      </c>
      <c r="H1823" s="19">
        <f t="shared" si="346"/>
        <v>2399.52</v>
      </c>
      <c r="I1823" s="19">
        <f t="shared" si="347"/>
        <v>1019.79</v>
      </c>
      <c r="J1823" s="19">
        <v>0</v>
      </c>
      <c r="K1823" s="19" t="s">
        <v>1744</v>
      </c>
      <c r="L1823" s="19">
        <f t="shared" si="348"/>
        <v>3419.31</v>
      </c>
      <c r="M1823" s="19">
        <f t="shared" si="349"/>
        <v>3419.31</v>
      </c>
      <c r="N1823" s="19">
        <v>9</v>
      </c>
    </row>
    <row r="1824" customHeight="1" spans="1:14">
      <c r="A1824" s="19">
        <f t="shared" si="350"/>
        <v>1822</v>
      </c>
      <c r="B1824" s="19" t="s">
        <v>6197</v>
      </c>
      <c r="C1824" s="19" t="s">
        <v>6198</v>
      </c>
      <c r="D1824" s="20" t="s">
        <v>1347</v>
      </c>
      <c r="E1824" s="19" t="s">
        <v>6199</v>
      </c>
      <c r="F1824" s="19">
        <v>6000</v>
      </c>
      <c r="G1824" s="19">
        <v>6000</v>
      </c>
      <c r="H1824" s="19">
        <f t="shared" si="346"/>
        <v>960</v>
      </c>
      <c r="I1824" s="19">
        <f t="shared" si="347"/>
        <v>408</v>
      </c>
      <c r="J1824" s="19">
        <v>0</v>
      </c>
      <c r="K1824" s="19" t="s">
        <v>1976</v>
      </c>
      <c r="L1824" s="19">
        <f t="shared" si="348"/>
        <v>1368</v>
      </c>
      <c r="M1824" s="19">
        <f t="shared" si="349"/>
        <v>1368</v>
      </c>
      <c r="N1824" s="19">
        <v>0</v>
      </c>
    </row>
    <row r="1825" customHeight="1" spans="1:14">
      <c r="A1825" s="19">
        <f t="shared" ref="A1825:A1837" si="351">ROW()-2</f>
        <v>1823</v>
      </c>
      <c r="B1825" s="19" t="s">
        <v>6200</v>
      </c>
      <c r="C1825" s="19" t="s">
        <v>3415</v>
      </c>
      <c r="D1825" s="20" t="s">
        <v>1351</v>
      </c>
      <c r="E1825" s="19" t="s">
        <v>4596</v>
      </c>
      <c r="F1825" s="19">
        <v>4999</v>
      </c>
      <c r="G1825" s="19">
        <v>4999</v>
      </c>
      <c r="H1825" s="19">
        <f>F1825*0.16*(MID(K1825,12,2)-MID(K1825,5,2)+1)</f>
        <v>2399.52</v>
      </c>
      <c r="I1825" s="19">
        <v>1019.79</v>
      </c>
      <c r="J1825" s="19">
        <v>0</v>
      </c>
      <c r="K1825" s="19" t="s">
        <v>1744</v>
      </c>
      <c r="L1825" s="19">
        <f t="shared" si="348"/>
        <v>3419.31</v>
      </c>
      <c r="M1825" s="19">
        <f t="shared" si="349"/>
        <v>3419.31</v>
      </c>
      <c r="N1825" s="19">
        <v>4</v>
      </c>
    </row>
    <row r="1826" customHeight="1" spans="1:14">
      <c r="A1826" s="19">
        <f t="shared" si="351"/>
        <v>1824</v>
      </c>
      <c r="B1826" s="19" t="s">
        <v>6201</v>
      </c>
      <c r="C1826" s="19" t="s">
        <v>2091</v>
      </c>
      <c r="D1826" s="20" t="s">
        <v>1355</v>
      </c>
      <c r="E1826" s="19" t="s">
        <v>6202</v>
      </c>
      <c r="F1826" s="19">
        <v>4999</v>
      </c>
      <c r="G1826" s="19">
        <v>4999</v>
      </c>
      <c r="H1826" s="19">
        <v>2399.52</v>
      </c>
      <c r="I1826" s="19">
        <v>1019.79</v>
      </c>
      <c r="J1826" s="19">
        <v>0</v>
      </c>
      <c r="K1826" s="19" t="s">
        <v>1744</v>
      </c>
      <c r="L1826" s="19">
        <v>3419.31</v>
      </c>
      <c r="M1826" s="19">
        <v>3419.31</v>
      </c>
      <c r="N1826" s="19">
        <v>30</v>
      </c>
    </row>
    <row r="1827" customHeight="1" spans="1:14">
      <c r="A1827" s="19">
        <f t="shared" si="351"/>
        <v>1825</v>
      </c>
      <c r="B1827" s="19" t="s">
        <v>6203</v>
      </c>
      <c r="C1827" s="19" t="s">
        <v>6204</v>
      </c>
      <c r="D1827" s="20" t="s">
        <v>1355</v>
      </c>
      <c r="E1827" s="19" t="s">
        <v>2106</v>
      </c>
      <c r="F1827" s="19">
        <v>4999</v>
      </c>
      <c r="G1827" s="19">
        <v>4999</v>
      </c>
      <c r="H1827" s="19">
        <v>2399.52</v>
      </c>
      <c r="I1827" s="19">
        <v>1019.79</v>
      </c>
      <c r="J1827" s="19">
        <v>0</v>
      </c>
      <c r="K1827" s="19" t="s">
        <v>1744</v>
      </c>
      <c r="L1827" s="19">
        <v>3419.31</v>
      </c>
      <c r="M1827" s="19">
        <v>3419.31</v>
      </c>
      <c r="N1827" s="19">
        <v>3</v>
      </c>
    </row>
    <row r="1828" customHeight="1" spans="1:14">
      <c r="A1828" s="19">
        <f t="shared" si="351"/>
        <v>1826</v>
      </c>
      <c r="B1828" s="19" t="s">
        <v>6205</v>
      </c>
      <c r="C1828" s="19" t="s">
        <v>5029</v>
      </c>
      <c r="D1828" s="20" t="s">
        <v>1355</v>
      </c>
      <c r="E1828" s="19" t="s">
        <v>2573</v>
      </c>
      <c r="F1828" s="19">
        <v>4999</v>
      </c>
      <c r="G1828" s="19">
        <v>4999</v>
      </c>
      <c r="H1828" s="19">
        <v>2399.52</v>
      </c>
      <c r="I1828" s="19">
        <v>1019.79</v>
      </c>
      <c r="J1828" s="19">
        <v>0</v>
      </c>
      <c r="K1828" s="19" t="s">
        <v>1744</v>
      </c>
      <c r="L1828" s="19">
        <v>3419.31</v>
      </c>
      <c r="M1828" s="19">
        <v>3419.31</v>
      </c>
      <c r="N1828" s="19">
        <v>2</v>
      </c>
    </row>
    <row r="1829" customHeight="1" spans="1:14">
      <c r="A1829" s="19">
        <f t="shared" si="351"/>
        <v>1827</v>
      </c>
      <c r="B1829" s="19" t="s">
        <v>6206</v>
      </c>
      <c r="C1829" s="19" t="s">
        <v>3077</v>
      </c>
      <c r="D1829" s="20" t="s">
        <v>1359</v>
      </c>
      <c r="E1829" s="19" t="s">
        <v>5100</v>
      </c>
      <c r="F1829" s="19">
        <v>4999</v>
      </c>
      <c r="G1829" s="19">
        <v>4999</v>
      </c>
      <c r="H1829" s="19">
        <f>F1829*0.16*(MID(K1829,12,2)-MID(K1829,5,2)+1)</f>
        <v>2399.52</v>
      </c>
      <c r="I1829" s="19">
        <v>1019.79</v>
      </c>
      <c r="J1829" s="19">
        <v>0</v>
      </c>
      <c r="K1829" s="19" t="s">
        <v>1744</v>
      </c>
      <c r="L1829" s="19">
        <f t="shared" ref="L1829:L1871" si="352">H1829+I1829</f>
        <v>3419.31</v>
      </c>
      <c r="M1829" s="19">
        <f t="shared" ref="M1829:M1871" si="353">L1829</f>
        <v>3419.31</v>
      </c>
      <c r="N1829" s="19">
        <v>17</v>
      </c>
    </row>
    <row r="1830" customHeight="1" spans="1:14">
      <c r="A1830" s="19">
        <f t="shared" si="351"/>
        <v>1828</v>
      </c>
      <c r="B1830" s="19" t="s">
        <v>6207</v>
      </c>
      <c r="C1830" s="19" t="s">
        <v>6208</v>
      </c>
      <c r="D1830" s="20" t="s">
        <v>1359</v>
      </c>
      <c r="E1830" s="19" t="s">
        <v>6209</v>
      </c>
      <c r="F1830" s="19">
        <v>4999</v>
      </c>
      <c r="G1830" s="19">
        <v>4999</v>
      </c>
      <c r="H1830" s="19">
        <f>F1830*0.16*(MID(K1830,12,2)-MID(K1830,5,2)+1)</f>
        <v>2399.52</v>
      </c>
      <c r="I1830" s="19">
        <v>1019.79</v>
      </c>
      <c r="J1830" s="19">
        <v>0</v>
      </c>
      <c r="K1830" s="19" t="s">
        <v>1744</v>
      </c>
      <c r="L1830" s="19">
        <f t="shared" si="352"/>
        <v>3419.31</v>
      </c>
      <c r="M1830" s="19">
        <f t="shared" si="353"/>
        <v>3419.31</v>
      </c>
      <c r="N1830" s="19">
        <v>11</v>
      </c>
    </row>
    <row r="1831" customHeight="1" spans="1:14">
      <c r="A1831" s="19">
        <f t="shared" si="351"/>
        <v>1829</v>
      </c>
      <c r="B1831" s="19" t="s">
        <v>6210</v>
      </c>
      <c r="C1831" s="19" t="s">
        <v>6043</v>
      </c>
      <c r="D1831" s="20" t="s">
        <v>1363</v>
      </c>
      <c r="E1831" s="19" t="s">
        <v>2494</v>
      </c>
      <c r="F1831" s="19">
        <v>4999</v>
      </c>
      <c r="G1831" s="19">
        <v>4999</v>
      </c>
      <c r="H1831" s="19">
        <v>2399.52</v>
      </c>
      <c r="I1831" s="19">
        <v>1019.79</v>
      </c>
      <c r="J1831" s="19">
        <v>0</v>
      </c>
      <c r="K1831" s="19" t="s">
        <v>1744</v>
      </c>
      <c r="L1831" s="19">
        <f t="shared" si="352"/>
        <v>3419.31</v>
      </c>
      <c r="M1831" s="19">
        <f t="shared" si="353"/>
        <v>3419.31</v>
      </c>
      <c r="N1831" s="19">
        <v>13</v>
      </c>
    </row>
    <row r="1832" customHeight="1" spans="1:14">
      <c r="A1832" s="19">
        <f t="shared" si="351"/>
        <v>1830</v>
      </c>
      <c r="B1832" s="19" t="s">
        <v>6211</v>
      </c>
      <c r="C1832" s="19" t="s">
        <v>6212</v>
      </c>
      <c r="D1832" s="20" t="s">
        <v>1363</v>
      </c>
      <c r="E1832" s="19" t="s">
        <v>2106</v>
      </c>
      <c r="F1832" s="19">
        <v>4999</v>
      </c>
      <c r="G1832" s="19">
        <v>4999</v>
      </c>
      <c r="H1832" s="19">
        <v>2399.52</v>
      </c>
      <c r="I1832" s="19">
        <v>1019.79</v>
      </c>
      <c r="J1832" s="19">
        <v>0</v>
      </c>
      <c r="K1832" s="19" t="s">
        <v>1744</v>
      </c>
      <c r="L1832" s="19">
        <f t="shared" si="352"/>
        <v>3419.31</v>
      </c>
      <c r="M1832" s="19">
        <f t="shared" si="353"/>
        <v>3419.31</v>
      </c>
      <c r="N1832" s="19">
        <v>14</v>
      </c>
    </row>
    <row r="1833" customHeight="1" spans="1:14">
      <c r="A1833" s="19">
        <f t="shared" si="351"/>
        <v>1831</v>
      </c>
      <c r="B1833" s="19" t="s">
        <v>6213</v>
      </c>
      <c r="C1833" s="19" t="s">
        <v>2051</v>
      </c>
      <c r="D1833" s="20" t="s">
        <v>1363</v>
      </c>
      <c r="E1833" s="19" t="s">
        <v>2029</v>
      </c>
      <c r="F1833" s="19">
        <v>6400</v>
      </c>
      <c r="G1833" s="19">
        <v>6400</v>
      </c>
      <c r="H1833" s="19">
        <v>3072</v>
      </c>
      <c r="I1833" s="19">
        <v>1305.6</v>
      </c>
      <c r="J1833" s="19">
        <v>0</v>
      </c>
      <c r="K1833" s="19" t="s">
        <v>1744</v>
      </c>
      <c r="L1833" s="19">
        <f t="shared" si="352"/>
        <v>4377.6</v>
      </c>
      <c r="M1833" s="19">
        <f t="shared" si="353"/>
        <v>4377.6</v>
      </c>
      <c r="N1833" s="19">
        <v>8</v>
      </c>
    </row>
    <row r="1834" customHeight="1" spans="1:14">
      <c r="A1834" s="19">
        <f t="shared" si="351"/>
        <v>1832</v>
      </c>
      <c r="B1834" s="19" t="s">
        <v>6214</v>
      </c>
      <c r="C1834" s="19" t="s">
        <v>2916</v>
      </c>
      <c r="D1834" s="20" t="s">
        <v>1363</v>
      </c>
      <c r="E1834" s="19" t="s">
        <v>2500</v>
      </c>
      <c r="F1834" s="19">
        <v>4999</v>
      </c>
      <c r="G1834" s="19">
        <v>4999</v>
      </c>
      <c r="H1834" s="19">
        <v>2399.52</v>
      </c>
      <c r="I1834" s="19">
        <v>1019.79</v>
      </c>
      <c r="J1834" s="19">
        <v>0</v>
      </c>
      <c r="K1834" s="19" t="s">
        <v>1744</v>
      </c>
      <c r="L1834" s="19">
        <f t="shared" si="352"/>
        <v>3419.31</v>
      </c>
      <c r="M1834" s="19">
        <f t="shared" si="353"/>
        <v>3419.31</v>
      </c>
      <c r="N1834" s="19">
        <v>14</v>
      </c>
    </row>
    <row r="1835" customHeight="1" spans="1:14">
      <c r="A1835" s="19">
        <f t="shared" si="351"/>
        <v>1833</v>
      </c>
      <c r="B1835" s="19" t="s">
        <v>6215</v>
      </c>
      <c r="C1835" s="19" t="s">
        <v>6216</v>
      </c>
      <c r="D1835" s="20" t="s">
        <v>1363</v>
      </c>
      <c r="E1835" s="19" t="s">
        <v>6217</v>
      </c>
      <c r="F1835" s="19">
        <v>5600</v>
      </c>
      <c r="G1835" s="19">
        <v>5600</v>
      </c>
      <c r="H1835" s="19">
        <v>2688</v>
      </c>
      <c r="I1835" s="19">
        <v>1142.4</v>
      </c>
      <c r="J1835" s="19">
        <v>0</v>
      </c>
      <c r="K1835" s="19" t="s">
        <v>1744</v>
      </c>
      <c r="L1835" s="19">
        <f t="shared" si="352"/>
        <v>3830.4</v>
      </c>
      <c r="M1835" s="19">
        <f t="shared" si="353"/>
        <v>3830.4</v>
      </c>
      <c r="N1835" s="19">
        <v>11</v>
      </c>
    </row>
    <row r="1836" customHeight="1" spans="1:14">
      <c r="A1836" s="19">
        <f t="shared" si="351"/>
        <v>1834</v>
      </c>
      <c r="B1836" s="19" t="s">
        <v>6218</v>
      </c>
      <c r="C1836" s="19" t="s">
        <v>6219</v>
      </c>
      <c r="D1836" s="20" t="s">
        <v>1363</v>
      </c>
      <c r="E1836" s="19" t="s">
        <v>6220</v>
      </c>
      <c r="F1836" s="19">
        <v>4999</v>
      </c>
      <c r="G1836" s="19">
        <v>4999</v>
      </c>
      <c r="H1836" s="19">
        <v>2399.52</v>
      </c>
      <c r="I1836" s="19">
        <v>1019.79</v>
      </c>
      <c r="J1836" s="19">
        <v>0</v>
      </c>
      <c r="K1836" s="19" t="s">
        <v>1744</v>
      </c>
      <c r="L1836" s="19">
        <f t="shared" si="352"/>
        <v>3419.31</v>
      </c>
      <c r="M1836" s="19">
        <f t="shared" si="353"/>
        <v>3419.31</v>
      </c>
      <c r="N1836" s="19">
        <v>14</v>
      </c>
    </row>
    <row r="1837" customHeight="1" spans="1:14">
      <c r="A1837" s="19">
        <f t="shared" si="351"/>
        <v>1835</v>
      </c>
      <c r="B1837" s="19" t="s">
        <v>6221</v>
      </c>
      <c r="C1837" s="19" t="s">
        <v>6222</v>
      </c>
      <c r="D1837" s="20" t="s">
        <v>1363</v>
      </c>
      <c r="E1837" s="19" t="s">
        <v>2202</v>
      </c>
      <c r="F1837" s="19">
        <v>6400</v>
      </c>
      <c r="G1837" s="19">
        <v>6400</v>
      </c>
      <c r="H1837" s="19">
        <v>3072</v>
      </c>
      <c r="I1837" s="19">
        <v>1305.6</v>
      </c>
      <c r="J1837" s="19">
        <v>0</v>
      </c>
      <c r="K1837" s="19" t="s">
        <v>1744</v>
      </c>
      <c r="L1837" s="19">
        <f t="shared" si="352"/>
        <v>4377.6</v>
      </c>
      <c r="M1837" s="19">
        <f t="shared" si="353"/>
        <v>4377.6</v>
      </c>
      <c r="N1837" s="19">
        <v>14</v>
      </c>
    </row>
    <row r="1838" customHeight="1" spans="1:14">
      <c r="A1838" s="19">
        <f t="shared" ref="A1838:A1847" si="354">ROW()-2</f>
        <v>1836</v>
      </c>
      <c r="B1838" s="19" t="s">
        <v>6223</v>
      </c>
      <c r="C1838" s="19" t="s">
        <v>6224</v>
      </c>
      <c r="D1838" s="20" t="s">
        <v>1363</v>
      </c>
      <c r="E1838" s="19" t="s">
        <v>6225</v>
      </c>
      <c r="F1838" s="19">
        <v>4999</v>
      </c>
      <c r="G1838" s="19">
        <v>4999</v>
      </c>
      <c r="H1838" s="19">
        <v>2399.52</v>
      </c>
      <c r="I1838" s="19">
        <v>1019.79</v>
      </c>
      <c r="J1838" s="19">
        <v>0</v>
      </c>
      <c r="K1838" s="19" t="s">
        <v>1744</v>
      </c>
      <c r="L1838" s="19">
        <f t="shared" si="352"/>
        <v>3419.31</v>
      </c>
      <c r="M1838" s="19">
        <f t="shared" si="353"/>
        <v>3419.31</v>
      </c>
      <c r="N1838" s="19">
        <v>9</v>
      </c>
    </row>
    <row r="1839" customHeight="1" spans="1:14">
      <c r="A1839" s="19">
        <f t="shared" si="354"/>
        <v>1837</v>
      </c>
      <c r="B1839" s="19" t="s">
        <v>6226</v>
      </c>
      <c r="C1839" s="19" t="s">
        <v>6227</v>
      </c>
      <c r="D1839" s="20" t="s">
        <v>1363</v>
      </c>
      <c r="E1839" s="19" t="s">
        <v>5524</v>
      </c>
      <c r="F1839" s="19">
        <v>8200</v>
      </c>
      <c r="G1839" s="19">
        <v>8200</v>
      </c>
      <c r="H1839" s="19">
        <v>3936</v>
      </c>
      <c r="I1839" s="19">
        <v>1672.8</v>
      </c>
      <c r="J1839" s="19">
        <v>0</v>
      </c>
      <c r="K1839" s="19" t="s">
        <v>1744</v>
      </c>
      <c r="L1839" s="19">
        <f t="shared" si="352"/>
        <v>5608.8</v>
      </c>
      <c r="M1839" s="19">
        <f t="shared" si="353"/>
        <v>5608.8</v>
      </c>
      <c r="N1839" s="19">
        <v>14</v>
      </c>
    </row>
    <row r="1840" customHeight="1" spans="1:14">
      <c r="A1840" s="19">
        <f t="shared" si="354"/>
        <v>1838</v>
      </c>
      <c r="B1840" s="19" t="s">
        <v>6228</v>
      </c>
      <c r="C1840" s="19" t="s">
        <v>6229</v>
      </c>
      <c r="D1840" s="20" t="s">
        <v>1363</v>
      </c>
      <c r="E1840" s="19" t="s">
        <v>6230</v>
      </c>
      <c r="F1840" s="19">
        <v>5700</v>
      </c>
      <c r="G1840" s="19">
        <v>5700</v>
      </c>
      <c r="H1840" s="19">
        <v>2736</v>
      </c>
      <c r="I1840" s="19">
        <v>1162.8</v>
      </c>
      <c r="J1840" s="19">
        <v>0</v>
      </c>
      <c r="K1840" s="19" t="s">
        <v>1744</v>
      </c>
      <c r="L1840" s="19">
        <f t="shared" si="352"/>
        <v>3898.8</v>
      </c>
      <c r="M1840" s="19">
        <f t="shared" si="353"/>
        <v>3898.8</v>
      </c>
      <c r="N1840" s="19">
        <v>9</v>
      </c>
    </row>
    <row r="1841" customHeight="1" spans="1:14">
      <c r="A1841" s="19">
        <f t="shared" si="354"/>
        <v>1839</v>
      </c>
      <c r="B1841" s="19" t="s">
        <v>6231</v>
      </c>
      <c r="C1841" s="19" t="s">
        <v>6232</v>
      </c>
      <c r="D1841" s="20" t="s">
        <v>1363</v>
      </c>
      <c r="E1841" s="19" t="s">
        <v>6233</v>
      </c>
      <c r="F1841" s="19">
        <v>5800</v>
      </c>
      <c r="G1841" s="19">
        <v>5800</v>
      </c>
      <c r="H1841" s="19">
        <v>2784</v>
      </c>
      <c r="I1841" s="19">
        <v>1183.2</v>
      </c>
      <c r="J1841" s="19">
        <v>0</v>
      </c>
      <c r="K1841" s="19" t="s">
        <v>1744</v>
      </c>
      <c r="L1841" s="19">
        <f t="shared" si="352"/>
        <v>3967.2</v>
      </c>
      <c r="M1841" s="19">
        <f t="shared" si="353"/>
        <v>3967.2</v>
      </c>
      <c r="N1841" s="19">
        <v>33</v>
      </c>
    </row>
    <row r="1842" customHeight="1" spans="1:14">
      <c r="A1842" s="19">
        <f t="shared" si="354"/>
        <v>1840</v>
      </c>
      <c r="B1842" s="19" t="s">
        <v>6234</v>
      </c>
      <c r="C1842" s="19" t="s">
        <v>6235</v>
      </c>
      <c r="D1842" s="20" t="s">
        <v>1363</v>
      </c>
      <c r="E1842" s="19" t="s">
        <v>2199</v>
      </c>
      <c r="F1842" s="19">
        <v>10969</v>
      </c>
      <c r="G1842" s="19">
        <v>10969</v>
      </c>
      <c r="H1842" s="19">
        <v>3744</v>
      </c>
      <c r="I1842" s="19">
        <v>1591.2</v>
      </c>
      <c r="J1842" s="19">
        <v>0</v>
      </c>
      <c r="K1842" s="19" t="s">
        <v>1744</v>
      </c>
      <c r="L1842" s="19">
        <f t="shared" si="352"/>
        <v>5335.2</v>
      </c>
      <c r="M1842" s="19">
        <f t="shared" si="353"/>
        <v>5335.2</v>
      </c>
      <c r="N1842" s="19">
        <v>2</v>
      </c>
    </row>
    <row r="1843" customHeight="1" spans="1:14">
      <c r="A1843" s="19">
        <f t="shared" si="354"/>
        <v>1841</v>
      </c>
      <c r="B1843" s="19" t="s">
        <v>6236</v>
      </c>
      <c r="C1843" s="19" t="s">
        <v>6237</v>
      </c>
      <c r="D1843" s="20" t="s">
        <v>1363</v>
      </c>
      <c r="E1843" s="19" t="s">
        <v>6238</v>
      </c>
      <c r="F1843" s="19">
        <v>7200</v>
      </c>
      <c r="G1843" s="19">
        <v>7200</v>
      </c>
      <c r="H1843" s="19">
        <v>3456</v>
      </c>
      <c r="I1843" s="19">
        <v>1468.8</v>
      </c>
      <c r="J1843" s="19">
        <v>0</v>
      </c>
      <c r="K1843" s="19" t="s">
        <v>1744</v>
      </c>
      <c r="L1843" s="19">
        <f t="shared" si="352"/>
        <v>4924.8</v>
      </c>
      <c r="M1843" s="19">
        <f t="shared" si="353"/>
        <v>4924.8</v>
      </c>
      <c r="N1843" s="19">
        <v>14</v>
      </c>
    </row>
    <row r="1844" customHeight="1" spans="1:14">
      <c r="A1844" s="19">
        <f t="shared" si="354"/>
        <v>1842</v>
      </c>
      <c r="B1844" s="19" t="s">
        <v>6239</v>
      </c>
      <c r="C1844" s="19" t="s">
        <v>6150</v>
      </c>
      <c r="D1844" s="20" t="s">
        <v>1363</v>
      </c>
      <c r="E1844" s="19" t="s">
        <v>2377</v>
      </c>
      <c r="F1844" s="19">
        <v>5500</v>
      </c>
      <c r="G1844" s="19">
        <v>5500</v>
      </c>
      <c r="H1844" s="19">
        <v>2640</v>
      </c>
      <c r="I1844" s="19">
        <v>1122</v>
      </c>
      <c r="J1844" s="19">
        <v>0</v>
      </c>
      <c r="K1844" s="19" t="s">
        <v>1744</v>
      </c>
      <c r="L1844" s="19">
        <f t="shared" si="352"/>
        <v>3762</v>
      </c>
      <c r="M1844" s="19">
        <f t="shared" si="353"/>
        <v>3762</v>
      </c>
      <c r="N1844" s="19">
        <v>27</v>
      </c>
    </row>
    <row r="1845" customHeight="1" spans="1:14">
      <c r="A1845" s="19">
        <f t="shared" si="354"/>
        <v>1843</v>
      </c>
      <c r="B1845" s="19" t="s">
        <v>6240</v>
      </c>
      <c r="C1845" s="19" t="s">
        <v>6241</v>
      </c>
      <c r="D1845" s="20" t="s">
        <v>1363</v>
      </c>
      <c r="E1845" s="19" t="s">
        <v>3528</v>
      </c>
      <c r="F1845" s="19">
        <v>8200</v>
      </c>
      <c r="G1845" s="19">
        <v>8200</v>
      </c>
      <c r="H1845" s="19">
        <v>3936</v>
      </c>
      <c r="I1845" s="19">
        <v>1672.8</v>
      </c>
      <c r="J1845" s="19">
        <v>0</v>
      </c>
      <c r="K1845" s="19" t="s">
        <v>1744</v>
      </c>
      <c r="L1845" s="19">
        <f t="shared" si="352"/>
        <v>5608.8</v>
      </c>
      <c r="M1845" s="19">
        <f t="shared" si="353"/>
        <v>5608.8</v>
      </c>
      <c r="N1845" s="19">
        <v>9</v>
      </c>
    </row>
    <row r="1846" customHeight="1" spans="1:14">
      <c r="A1846" s="19">
        <f t="shared" si="354"/>
        <v>1844</v>
      </c>
      <c r="B1846" s="19" t="s">
        <v>6242</v>
      </c>
      <c r="C1846" s="19" t="s">
        <v>6243</v>
      </c>
      <c r="D1846" s="20" t="s">
        <v>1363</v>
      </c>
      <c r="E1846" s="19" t="s">
        <v>6244</v>
      </c>
      <c r="F1846" s="19">
        <v>12431</v>
      </c>
      <c r="G1846" s="19">
        <v>12431</v>
      </c>
      <c r="H1846" s="19">
        <v>3999.36</v>
      </c>
      <c r="I1846" s="19">
        <v>1699.74</v>
      </c>
      <c r="J1846" s="19">
        <v>0</v>
      </c>
      <c r="K1846" s="19" t="s">
        <v>1744</v>
      </c>
      <c r="L1846" s="19">
        <f t="shared" si="352"/>
        <v>5699.1</v>
      </c>
      <c r="M1846" s="19">
        <f t="shared" si="353"/>
        <v>5699.1</v>
      </c>
      <c r="N1846" s="19">
        <v>15</v>
      </c>
    </row>
    <row r="1847" customHeight="1" spans="1:14">
      <c r="A1847" s="19">
        <f t="shared" si="354"/>
        <v>1845</v>
      </c>
      <c r="B1847" s="19" t="s">
        <v>6245</v>
      </c>
      <c r="C1847" s="19" t="s">
        <v>6246</v>
      </c>
      <c r="D1847" s="20" t="s">
        <v>1363</v>
      </c>
      <c r="E1847" s="19" t="s">
        <v>6247</v>
      </c>
      <c r="F1847" s="19">
        <v>6400</v>
      </c>
      <c r="G1847" s="19">
        <v>6400</v>
      </c>
      <c r="H1847" s="19">
        <v>3072</v>
      </c>
      <c r="I1847" s="19">
        <v>1305.6</v>
      </c>
      <c r="J1847" s="19">
        <v>0</v>
      </c>
      <c r="K1847" s="19" t="s">
        <v>1744</v>
      </c>
      <c r="L1847" s="19">
        <f t="shared" si="352"/>
        <v>4377.6</v>
      </c>
      <c r="M1847" s="19">
        <f t="shared" si="353"/>
        <v>4377.6</v>
      </c>
      <c r="N1847" s="19">
        <v>10</v>
      </c>
    </row>
    <row r="1848" customHeight="1" spans="1:14">
      <c r="A1848" s="19">
        <f t="shared" ref="A1848:A1857" si="355">ROW()-2</f>
        <v>1846</v>
      </c>
      <c r="B1848" s="19" t="s">
        <v>6248</v>
      </c>
      <c r="C1848" s="19" t="s">
        <v>6249</v>
      </c>
      <c r="D1848" s="20" t="s">
        <v>1363</v>
      </c>
      <c r="E1848" s="19" t="s">
        <v>4218</v>
      </c>
      <c r="F1848" s="19">
        <v>6800</v>
      </c>
      <c r="G1848" s="19">
        <v>6800</v>
      </c>
      <c r="H1848" s="19">
        <v>3264</v>
      </c>
      <c r="I1848" s="19">
        <v>1387.2</v>
      </c>
      <c r="J1848" s="19">
        <v>0</v>
      </c>
      <c r="K1848" s="19" t="s">
        <v>1744</v>
      </c>
      <c r="L1848" s="19">
        <f t="shared" si="352"/>
        <v>4651.2</v>
      </c>
      <c r="M1848" s="19">
        <f t="shared" si="353"/>
        <v>4651.2</v>
      </c>
      <c r="N1848" s="19">
        <v>7</v>
      </c>
    </row>
    <row r="1849" customHeight="1" spans="1:14">
      <c r="A1849" s="19">
        <f t="shared" si="355"/>
        <v>1847</v>
      </c>
      <c r="B1849" s="19" t="s">
        <v>6250</v>
      </c>
      <c r="C1849" s="19" t="s">
        <v>6251</v>
      </c>
      <c r="D1849" s="20" t="s">
        <v>1363</v>
      </c>
      <c r="E1849" s="19" t="s">
        <v>6252</v>
      </c>
      <c r="F1849" s="19">
        <v>6500</v>
      </c>
      <c r="G1849" s="19">
        <v>6500</v>
      </c>
      <c r="H1849" s="19">
        <v>3120</v>
      </c>
      <c r="I1849" s="19">
        <v>1326</v>
      </c>
      <c r="J1849" s="19">
        <v>0</v>
      </c>
      <c r="K1849" s="19" t="s">
        <v>1744</v>
      </c>
      <c r="L1849" s="19">
        <f t="shared" si="352"/>
        <v>4446</v>
      </c>
      <c r="M1849" s="19">
        <f t="shared" si="353"/>
        <v>4446</v>
      </c>
      <c r="N1849" s="19">
        <v>14</v>
      </c>
    </row>
    <row r="1850" customHeight="1" spans="1:14">
      <c r="A1850" s="19">
        <f t="shared" si="355"/>
        <v>1848</v>
      </c>
      <c r="B1850" s="19" t="s">
        <v>6253</v>
      </c>
      <c r="C1850" s="19" t="s">
        <v>6254</v>
      </c>
      <c r="D1850" s="20" t="s">
        <v>1363</v>
      </c>
      <c r="E1850" s="19" t="s">
        <v>6255</v>
      </c>
      <c r="F1850" s="19">
        <v>5500</v>
      </c>
      <c r="G1850" s="19">
        <v>5500</v>
      </c>
      <c r="H1850" s="19">
        <v>2640</v>
      </c>
      <c r="I1850" s="19">
        <v>1122</v>
      </c>
      <c r="J1850" s="19">
        <v>0</v>
      </c>
      <c r="K1850" s="19" t="s">
        <v>1744</v>
      </c>
      <c r="L1850" s="19">
        <f t="shared" si="352"/>
        <v>3762</v>
      </c>
      <c r="M1850" s="19">
        <f t="shared" si="353"/>
        <v>3762</v>
      </c>
      <c r="N1850" s="19">
        <v>8</v>
      </c>
    </row>
    <row r="1851" customHeight="1" spans="1:14">
      <c r="A1851" s="19">
        <f t="shared" si="355"/>
        <v>1849</v>
      </c>
      <c r="B1851" s="19" t="s">
        <v>6256</v>
      </c>
      <c r="C1851" s="19" t="s">
        <v>6257</v>
      </c>
      <c r="D1851" s="20" t="s">
        <v>1363</v>
      </c>
      <c r="E1851" s="19" t="s">
        <v>6258</v>
      </c>
      <c r="F1851" s="19">
        <v>7600</v>
      </c>
      <c r="G1851" s="19">
        <v>7600</v>
      </c>
      <c r="H1851" s="19">
        <v>3648</v>
      </c>
      <c r="I1851" s="19">
        <v>1550.4</v>
      </c>
      <c r="J1851" s="19">
        <v>0</v>
      </c>
      <c r="K1851" s="19" t="s">
        <v>1744</v>
      </c>
      <c r="L1851" s="19">
        <f t="shared" si="352"/>
        <v>5198.4</v>
      </c>
      <c r="M1851" s="19">
        <f t="shared" si="353"/>
        <v>5198.4</v>
      </c>
      <c r="N1851" s="19">
        <v>15</v>
      </c>
    </row>
    <row r="1852" customHeight="1" spans="1:14">
      <c r="A1852" s="19">
        <f t="shared" si="355"/>
        <v>1850</v>
      </c>
      <c r="B1852" s="19" t="s">
        <v>6259</v>
      </c>
      <c r="C1852" s="19" t="s">
        <v>6260</v>
      </c>
      <c r="D1852" s="20" t="s">
        <v>1363</v>
      </c>
      <c r="E1852" s="19" t="s">
        <v>6261</v>
      </c>
      <c r="F1852" s="19">
        <v>4999</v>
      </c>
      <c r="G1852" s="19">
        <v>4999</v>
      </c>
      <c r="H1852" s="19">
        <v>2399.52</v>
      </c>
      <c r="I1852" s="19">
        <v>1019.79</v>
      </c>
      <c r="J1852" s="19">
        <v>0</v>
      </c>
      <c r="K1852" s="19" t="s">
        <v>1744</v>
      </c>
      <c r="L1852" s="19">
        <f t="shared" si="352"/>
        <v>3419.31</v>
      </c>
      <c r="M1852" s="19">
        <f t="shared" si="353"/>
        <v>3419.31</v>
      </c>
      <c r="N1852" s="19">
        <v>14</v>
      </c>
    </row>
    <row r="1853" customHeight="1" spans="1:14">
      <c r="A1853" s="19">
        <f t="shared" si="355"/>
        <v>1851</v>
      </c>
      <c r="B1853" s="19" t="s">
        <v>6262</v>
      </c>
      <c r="C1853" s="19" t="s">
        <v>6263</v>
      </c>
      <c r="D1853" s="20" t="s">
        <v>1363</v>
      </c>
      <c r="E1853" s="19" t="s">
        <v>6264</v>
      </c>
      <c r="F1853" s="19">
        <v>6300</v>
      </c>
      <c r="G1853" s="19">
        <v>6300</v>
      </c>
      <c r="H1853" s="19">
        <v>3024</v>
      </c>
      <c r="I1853" s="19">
        <v>1285.2</v>
      </c>
      <c r="J1853" s="19">
        <v>0</v>
      </c>
      <c r="K1853" s="19" t="s">
        <v>1744</v>
      </c>
      <c r="L1853" s="19">
        <f t="shared" si="352"/>
        <v>4309.2</v>
      </c>
      <c r="M1853" s="19">
        <f t="shared" si="353"/>
        <v>4309.2</v>
      </c>
      <c r="N1853" s="19">
        <v>11</v>
      </c>
    </row>
    <row r="1854" customHeight="1" spans="1:14">
      <c r="A1854" s="19">
        <f t="shared" si="355"/>
        <v>1852</v>
      </c>
      <c r="B1854" s="19" t="s">
        <v>6265</v>
      </c>
      <c r="C1854" s="19" t="s">
        <v>6266</v>
      </c>
      <c r="D1854" s="20" t="s">
        <v>1363</v>
      </c>
      <c r="E1854" s="19" t="s">
        <v>6267</v>
      </c>
      <c r="F1854" s="19">
        <v>7200</v>
      </c>
      <c r="G1854" s="19">
        <v>7200</v>
      </c>
      <c r="H1854" s="19">
        <v>3456</v>
      </c>
      <c r="I1854" s="19">
        <v>1468.8</v>
      </c>
      <c r="J1854" s="19">
        <v>0</v>
      </c>
      <c r="K1854" s="19" t="s">
        <v>1744</v>
      </c>
      <c r="L1854" s="19">
        <f t="shared" si="352"/>
        <v>4924.8</v>
      </c>
      <c r="M1854" s="19">
        <f t="shared" si="353"/>
        <v>4924.8</v>
      </c>
      <c r="N1854" s="19">
        <v>8</v>
      </c>
    </row>
    <row r="1855" customHeight="1" spans="1:14">
      <c r="A1855" s="19">
        <f t="shared" si="355"/>
        <v>1853</v>
      </c>
      <c r="B1855" s="19" t="s">
        <v>6268</v>
      </c>
      <c r="C1855" s="19" t="s">
        <v>6269</v>
      </c>
      <c r="D1855" s="20" t="s">
        <v>1363</v>
      </c>
      <c r="E1855" s="19" t="s">
        <v>6270</v>
      </c>
      <c r="F1855" s="19">
        <v>5600</v>
      </c>
      <c r="G1855" s="19">
        <v>5600</v>
      </c>
      <c r="H1855" s="19">
        <v>2688</v>
      </c>
      <c r="I1855" s="19">
        <v>1142.4</v>
      </c>
      <c r="J1855" s="19">
        <v>0</v>
      </c>
      <c r="K1855" s="19" t="s">
        <v>1744</v>
      </c>
      <c r="L1855" s="19">
        <f t="shared" si="352"/>
        <v>3830.4</v>
      </c>
      <c r="M1855" s="19">
        <f t="shared" si="353"/>
        <v>3830.4</v>
      </c>
      <c r="N1855" s="19">
        <v>6</v>
      </c>
    </row>
    <row r="1856" customHeight="1" spans="1:14">
      <c r="A1856" s="19">
        <f t="shared" si="355"/>
        <v>1854</v>
      </c>
      <c r="B1856" s="19" t="s">
        <v>6271</v>
      </c>
      <c r="C1856" s="19" t="s">
        <v>6272</v>
      </c>
      <c r="D1856" s="20" t="s">
        <v>1363</v>
      </c>
      <c r="E1856" s="19" t="s">
        <v>6273</v>
      </c>
      <c r="F1856" s="19">
        <v>4999</v>
      </c>
      <c r="G1856" s="19">
        <v>4999</v>
      </c>
      <c r="H1856" s="19">
        <v>2399.52</v>
      </c>
      <c r="I1856" s="19">
        <v>1019.79</v>
      </c>
      <c r="J1856" s="19">
        <v>0</v>
      </c>
      <c r="K1856" s="19" t="s">
        <v>1744</v>
      </c>
      <c r="L1856" s="19">
        <f t="shared" si="352"/>
        <v>3419.31</v>
      </c>
      <c r="M1856" s="19">
        <f t="shared" si="353"/>
        <v>3419.31</v>
      </c>
      <c r="N1856" s="19">
        <v>5</v>
      </c>
    </row>
    <row r="1857" customHeight="1" spans="1:14">
      <c r="A1857" s="19">
        <f t="shared" si="355"/>
        <v>1855</v>
      </c>
      <c r="B1857" s="19" t="s">
        <v>6274</v>
      </c>
      <c r="C1857" s="19" t="s">
        <v>6275</v>
      </c>
      <c r="D1857" s="20" t="s">
        <v>1363</v>
      </c>
      <c r="E1857" s="19" t="s">
        <v>5100</v>
      </c>
      <c r="F1857" s="19">
        <v>6400</v>
      </c>
      <c r="G1857" s="19">
        <v>6400</v>
      </c>
      <c r="H1857" s="19">
        <v>3072</v>
      </c>
      <c r="I1857" s="19">
        <v>1305.6</v>
      </c>
      <c r="J1857" s="19">
        <v>0</v>
      </c>
      <c r="K1857" s="19" t="s">
        <v>1744</v>
      </c>
      <c r="L1857" s="19">
        <f t="shared" si="352"/>
        <v>4377.6</v>
      </c>
      <c r="M1857" s="19">
        <f t="shared" si="353"/>
        <v>4377.6</v>
      </c>
      <c r="N1857" s="19">
        <v>5</v>
      </c>
    </row>
    <row r="1858" customHeight="1" spans="1:14">
      <c r="A1858" s="19">
        <f t="shared" ref="A1858:A1869" si="356">ROW()-2</f>
        <v>1856</v>
      </c>
      <c r="B1858" s="19" t="s">
        <v>6276</v>
      </c>
      <c r="C1858" s="19" t="s">
        <v>6277</v>
      </c>
      <c r="D1858" s="20" t="s">
        <v>1363</v>
      </c>
      <c r="E1858" s="19" t="s">
        <v>6278</v>
      </c>
      <c r="F1858" s="19">
        <v>5600</v>
      </c>
      <c r="G1858" s="19">
        <v>5600</v>
      </c>
      <c r="H1858" s="19">
        <v>2688</v>
      </c>
      <c r="I1858" s="19">
        <v>1142.4</v>
      </c>
      <c r="J1858" s="19">
        <v>0</v>
      </c>
      <c r="K1858" s="19" t="s">
        <v>1744</v>
      </c>
      <c r="L1858" s="19">
        <f t="shared" si="352"/>
        <v>3830.4</v>
      </c>
      <c r="M1858" s="19">
        <f t="shared" si="353"/>
        <v>3830.4</v>
      </c>
      <c r="N1858" s="19">
        <v>12</v>
      </c>
    </row>
    <row r="1859" customHeight="1" spans="1:14">
      <c r="A1859" s="19">
        <f t="shared" si="356"/>
        <v>1857</v>
      </c>
      <c r="B1859" s="19" t="s">
        <v>6279</v>
      </c>
      <c r="C1859" s="19" t="s">
        <v>6280</v>
      </c>
      <c r="D1859" s="20" t="s">
        <v>1363</v>
      </c>
      <c r="E1859" s="19" t="s">
        <v>6281</v>
      </c>
      <c r="F1859" s="19">
        <v>5500</v>
      </c>
      <c r="G1859" s="19">
        <v>5500</v>
      </c>
      <c r="H1859" s="19">
        <v>2640</v>
      </c>
      <c r="I1859" s="19">
        <v>1122</v>
      </c>
      <c r="J1859" s="19">
        <v>0</v>
      </c>
      <c r="K1859" s="19" t="s">
        <v>1744</v>
      </c>
      <c r="L1859" s="19">
        <f t="shared" si="352"/>
        <v>3762</v>
      </c>
      <c r="M1859" s="19">
        <f t="shared" si="353"/>
        <v>3762</v>
      </c>
      <c r="N1859" s="19">
        <v>4</v>
      </c>
    </row>
    <row r="1860" customHeight="1" spans="1:14">
      <c r="A1860" s="19">
        <f t="shared" si="356"/>
        <v>1858</v>
      </c>
      <c r="B1860" s="19" t="s">
        <v>6282</v>
      </c>
      <c r="C1860" s="19" t="s">
        <v>6283</v>
      </c>
      <c r="D1860" s="20" t="s">
        <v>1363</v>
      </c>
      <c r="E1860" s="19" t="s">
        <v>3010</v>
      </c>
      <c r="F1860" s="19">
        <v>5500</v>
      </c>
      <c r="G1860" s="19">
        <v>5500</v>
      </c>
      <c r="H1860" s="19">
        <v>2640</v>
      </c>
      <c r="I1860" s="19">
        <v>1122</v>
      </c>
      <c r="J1860" s="19">
        <v>0</v>
      </c>
      <c r="K1860" s="19" t="s">
        <v>1744</v>
      </c>
      <c r="L1860" s="19">
        <f t="shared" si="352"/>
        <v>3762</v>
      </c>
      <c r="M1860" s="19">
        <f t="shared" si="353"/>
        <v>3762</v>
      </c>
      <c r="N1860" s="19">
        <v>4</v>
      </c>
    </row>
    <row r="1861" customHeight="1" spans="1:14">
      <c r="A1861" s="19">
        <f t="shared" si="356"/>
        <v>1859</v>
      </c>
      <c r="B1861" s="19" t="s">
        <v>6284</v>
      </c>
      <c r="C1861" s="19" t="s">
        <v>6285</v>
      </c>
      <c r="D1861" s="20" t="s">
        <v>1363</v>
      </c>
      <c r="E1861" s="19" t="s">
        <v>6286</v>
      </c>
      <c r="F1861" s="19">
        <v>5500</v>
      </c>
      <c r="G1861" s="19">
        <v>5500</v>
      </c>
      <c r="H1861" s="19">
        <v>2640</v>
      </c>
      <c r="I1861" s="19">
        <v>1122</v>
      </c>
      <c r="J1861" s="19">
        <v>0</v>
      </c>
      <c r="K1861" s="19" t="s">
        <v>1744</v>
      </c>
      <c r="L1861" s="19">
        <f t="shared" si="352"/>
        <v>3762</v>
      </c>
      <c r="M1861" s="19">
        <f t="shared" si="353"/>
        <v>3762</v>
      </c>
      <c r="N1861" s="19">
        <v>2</v>
      </c>
    </row>
    <row r="1862" customHeight="1" spans="1:14">
      <c r="A1862" s="19">
        <f t="shared" si="356"/>
        <v>1860</v>
      </c>
      <c r="B1862" s="19" t="s">
        <v>6287</v>
      </c>
      <c r="C1862" s="19" t="s">
        <v>6288</v>
      </c>
      <c r="D1862" s="20" t="s">
        <v>1363</v>
      </c>
      <c r="E1862" s="19" t="s">
        <v>6289</v>
      </c>
      <c r="F1862" s="19">
        <v>5500</v>
      </c>
      <c r="G1862" s="19">
        <v>5500</v>
      </c>
      <c r="H1862" s="19">
        <v>2640</v>
      </c>
      <c r="I1862" s="19">
        <v>1122</v>
      </c>
      <c r="J1862" s="19">
        <v>0</v>
      </c>
      <c r="K1862" s="19" t="s">
        <v>1744</v>
      </c>
      <c r="L1862" s="19">
        <f t="shared" si="352"/>
        <v>3762</v>
      </c>
      <c r="M1862" s="19">
        <f t="shared" si="353"/>
        <v>3762</v>
      </c>
      <c r="N1862" s="19">
        <v>2</v>
      </c>
    </row>
    <row r="1863" customHeight="1" spans="1:14">
      <c r="A1863" s="19">
        <f t="shared" si="356"/>
        <v>1861</v>
      </c>
      <c r="B1863" s="19" t="s">
        <v>6290</v>
      </c>
      <c r="C1863" s="19" t="s">
        <v>6291</v>
      </c>
      <c r="D1863" s="20" t="s">
        <v>1363</v>
      </c>
      <c r="E1863" s="19" t="s">
        <v>2742</v>
      </c>
      <c r="F1863" s="19">
        <v>5500</v>
      </c>
      <c r="G1863" s="19">
        <v>5500</v>
      </c>
      <c r="H1863" s="19">
        <v>2640</v>
      </c>
      <c r="I1863" s="19">
        <v>1122</v>
      </c>
      <c r="J1863" s="19">
        <v>0</v>
      </c>
      <c r="K1863" s="19" t="s">
        <v>1744</v>
      </c>
      <c r="L1863" s="19">
        <f t="shared" si="352"/>
        <v>3762</v>
      </c>
      <c r="M1863" s="19">
        <f t="shared" si="353"/>
        <v>3762</v>
      </c>
      <c r="N1863" s="19">
        <v>2</v>
      </c>
    </row>
    <row r="1864" customHeight="1" spans="1:14">
      <c r="A1864" s="19">
        <f t="shared" si="356"/>
        <v>1862</v>
      </c>
      <c r="B1864" s="19" t="s">
        <v>6292</v>
      </c>
      <c r="C1864" s="19" t="s">
        <v>6293</v>
      </c>
      <c r="D1864" s="20" t="s">
        <v>1363</v>
      </c>
      <c r="E1864" s="19" t="s">
        <v>6294</v>
      </c>
      <c r="F1864" s="19">
        <v>7200</v>
      </c>
      <c r="G1864" s="19">
        <v>7200</v>
      </c>
      <c r="H1864" s="19">
        <v>3456</v>
      </c>
      <c r="I1864" s="19">
        <v>1468.8</v>
      </c>
      <c r="J1864" s="19">
        <v>0</v>
      </c>
      <c r="K1864" s="19" t="s">
        <v>1744</v>
      </c>
      <c r="L1864" s="19">
        <f t="shared" si="352"/>
        <v>4924.8</v>
      </c>
      <c r="M1864" s="19">
        <f t="shared" si="353"/>
        <v>4924.8</v>
      </c>
      <c r="N1864" s="19">
        <v>22</v>
      </c>
    </row>
    <row r="1865" customHeight="1" spans="1:14">
      <c r="A1865" s="19">
        <f t="shared" si="356"/>
        <v>1863</v>
      </c>
      <c r="B1865" s="19" t="s">
        <v>6295</v>
      </c>
      <c r="C1865" s="19" t="s">
        <v>6296</v>
      </c>
      <c r="D1865" s="20" t="s">
        <v>1363</v>
      </c>
      <c r="E1865" s="19" t="s">
        <v>6297</v>
      </c>
      <c r="F1865" s="19">
        <v>5250</v>
      </c>
      <c r="G1865" s="19">
        <v>5250</v>
      </c>
      <c r="H1865" s="19">
        <v>2520</v>
      </c>
      <c r="I1865" s="19">
        <v>1071</v>
      </c>
      <c r="J1865" s="19">
        <v>0</v>
      </c>
      <c r="K1865" s="19" t="s">
        <v>1744</v>
      </c>
      <c r="L1865" s="19">
        <f t="shared" si="352"/>
        <v>3591</v>
      </c>
      <c r="M1865" s="19">
        <f t="shared" si="353"/>
        <v>3591</v>
      </c>
      <c r="N1865" s="19">
        <v>0</v>
      </c>
    </row>
    <row r="1866" customHeight="1" spans="1:14">
      <c r="A1866" s="19">
        <f t="shared" si="356"/>
        <v>1864</v>
      </c>
      <c r="B1866" s="19" t="s">
        <v>6298</v>
      </c>
      <c r="C1866" s="19" t="s">
        <v>6299</v>
      </c>
      <c r="D1866" s="20" t="s">
        <v>1363</v>
      </c>
      <c r="E1866" s="19" t="s">
        <v>4757</v>
      </c>
      <c r="F1866" s="19">
        <v>4999</v>
      </c>
      <c r="G1866" s="19">
        <v>4999</v>
      </c>
      <c r="H1866" s="19">
        <v>2399.52</v>
      </c>
      <c r="I1866" s="19">
        <v>1019.79</v>
      </c>
      <c r="J1866" s="19">
        <v>0</v>
      </c>
      <c r="K1866" s="19" t="s">
        <v>1744</v>
      </c>
      <c r="L1866" s="19">
        <f t="shared" si="352"/>
        <v>3419.31</v>
      </c>
      <c r="M1866" s="19">
        <f t="shared" si="353"/>
        <v>3419.31</v>
      </c>
      <c r="N1866" s="19">
        <v>0</v>
      </c>
    </row>
    <row r="1867" customHeight="1" spans="1:14">
      <c r="A1867" s="19">
        <f t="shared" si="356"/>
        <v>1865</v>
      </c>
      <c r="B1867" s="19" t="s">
        <v>6300</v>
      </c>
      <c r="C1867" s="19" t="s">
        <v>6301</v>
      </c>
      <c r="D1867" s="20" t="s">
        <v>1363</v>
      </c>
      <c r="E1867" s="19" t="s">
        <v>6302</v>
      </c>
      <c r="F1867" s="19">
        <v>4999</v>
      </c>
      <c r="G1867" s="19">
        <v>4999</v>
      </c>
      <c r="H1867" s="19">
        <v>2399.52</v>
      </c>
      <c r="I1867" s="19">
        <v>1019.79</v>
      </c>
      <c r="J1867" s="19">
        <v>0</v>
      </c>
      <c r="K1867" s="19" t="s">
        <v>1744</v>
      </c>
      <c r="L1867" s="19">
        <f t="shared" si="352"/>
        <v>3419.31</v>
      </c>
      <c r="M1867" s="19">
        <f t="shared" si="353"/>
        <v>3419.31</v>
      </c>
      <c r="N1867" s="19">
        <v>19</v>
      </c>
    </row>
    <row r="1868" customHeight="1" spans="1:14">
      <c r="A1868" s="19">
        <f t="shared" si="356"/>
        <v>1866</v>
      </c>
      <c r="B1868" s="19" t="s">
        <v>6303</v>
      </c>
      <c r="C1868" s="19" t="s">
        <v>6304</v>
      </c>
      <c r="D1868" s="20" t="s">
        <v>1363</v>
      </c>
      <c r="E1868" s="19" t="s">
        <v>4092</v>
      </c>
      <c r="F1868" s="19">
        <v>4999</v>
      </c>
      <c r="G1868" s="19">
        <v>4999</v>
      </c>
      <c r="H1868" s="19">
        <v>2399.52</v>
      </c>
      <c r="I1868" s="19">
        <v>1019.79</v>
      </c>
      <c r="J1868" s="19">
        <v>0</v>
      </c>
      <c r="K1868" s="19" t="s">
        <v>1744</v>
      </c>
      <c r="L1868" s="19">
        <f t="shared" si="352"/>
        <v>3419.31</v>
      </c>
      <c r="M1868" s="19">
        <f t="shared" si="353"/>
        <v>3419.31</v>
      </c>
      <c r="N1868" s="19">
        <v>0</v>
      </c>
    </row>
    <row r="1869" customHeight="1" spans="1:14">
      <c r="A1869" s="19">
        <f t="shared" ref="A1869:A1878" si="357">ROW()-2</f>
        <v>1867</v>
      </c>
      <c r="B1869" s="19" t="s">
        <v>6305</v>
      </c>
      <c r="C1869" s="19" t="s">
        <v>5898</v>
      </c>
      <c r="D1869" s="20" t="s">
        <v>1363</v>
      </c>
      <c r="E1869" s="19" t="s">
        <v>6306</v>
      </c>
      <c r="F1869" s="19">
        <v>4999</v>
      </c>
      <c r="G1869" s="19">
        <v>4999</v>
      </c>
      <c r="H1869" s="19">
        <v>799.84</v>
      </c>
      <c r="I1869" s="19">
        <v>339.93</v>
      </c>
      <c r="J1869" s="19">
        <v>0</v>
      </c>
      <c r="K1869" s="19" t="s">
        <v>1976</v>
      </c>
      <c r="L1869" s="19">
        <f t="shared" si="352"/>
        <v>1139.77</v>
      </c>
      <c r="M1869" s="19">
        <f t="shared" si="353"/>
        <v>1139.77</v>
      </c>
      <c r="N1869" s="19">
        <v>0</v>
      </c>
    </row>
    <row r="1870" customHeight="1" spans="1:14">
      <c r="A1870" s="19">
        <f t="shared" si="357"/>
        <v>1868</v>
      </c>
      <c r="B1870" s="19" t="s">
        <v>6307</v>
      </c>
      <c r="C1870" s="19" t="s">
        <v>4264</v>
      </c>
      <c r="D1870" s="20" t="s">
        <v>1367</v>
      </c>
      <c r="E1870" s="19" t="s">
        <v>3492</v>
      </c>
      <c r="F1870" s="19">
        <v>4999</v>
      </c>
      <c r="G1870" s="19">
        <v>4999</v>
      </c>
      <c r="H1870" s="19">
        <v>2399.52</v>
      </c>
      <c r="I1870" s="19">
        <v>1019.79</v>
      </c>
      <c r="J1870" s="19">
        <v>0</v>
      </c>
      <c r="K1870" s="19" t="s">
        <v>1744</v>
      </c>
      <c r="L1870" s="19">
        <f t="shared" si="352"/>
        <v>3419.31</v>
      </c>
      <c r="M1870" s="19">
        <f t="shared" si="353"/>
        <v>3419.31</v>
      </c>
      <c r="N1870" s="19">
        <v>9</v>
      </c>
    </row>
    <row r="1871" customHeight="1" spans="1:14">
      <c r="A1871" s="19">
        <f t="shared" si="357"/>
        <v>1869</v>
      </c>
      <c r="B1871" s="19" t="s">
        <v>6308</v>
      </c>
      <c r="C1871" s="19" t="s">
        <v>2140</v>
      </c>
      <c r="D1871" s="20" t="s">
        <v>1367</v>
      </c>
      <c r="E1871" s="19" t="s">
        <v>6309</v>
      </c>
      <c r="F1871" s="19">
        <v>5000</v>
      </c>
      <c r="G1871" s="19">
        <v>5000</v>
      </c>
      <c r="H1871" s="19">
        <v>2400</v>
      </c>
      <c r="I1871" s="19">
        <v>1020</v>
      </c>
      <c r="J1871" s="19">
        <v>0</v>
      </c>
      <c r="K1871" s="19" t="s">
        <v>1744</v>
      </c>
      <c r="L1871" s="19">
        <f t="shared" si="352"/>
        <v>3420</v>
      </c>
      <c r="M1871" s="19">
        <f t="shared" si="353"/>
        <v>3420</v>
      </c>
      <c r="N1871" s="19">
        <v>30</v>
      </c>
    </row>
    <row r="1872" customHeight="1" spans="1:14">
      <c r="A1872" s="19">
        <f t="shared" si="357"/>
        <v>1870</v>
      </c>
      <c r="B1872" s="19" t="s">
        <v>6310</v>
      </c>
      <c r="C1872" s="19" t="s">
        <v>2952</v>
      </c>
      <c r="D1872" s="20" t="s">
        <v>1371</v>
      </c>
      <c r="E1872" s="19" t="s">
        <v>6311</v>
      </c>
      <c r="F1872" s="19">
        <v>4999</v>
      </c>
      <c r="G1872" s="19">
        <v>4999</v>
      </c>
      <c r="H1872" s="19">
        <f>799.84*3</f>
        <v>2399.52</v>
      </c>
      <c r="I1872" s="19">
        <f>339.93*3</f>
        <v>1019.79</v>
      </c>
      <c r="J1872" s="19">
        <v>0</v>
      </c>
      <c r="K1872" s="19" t="s">
        <v>1744</v>
      </c>
      <c r="L1872" s="19">
        <f t="shared" ref="L1872:L1874" si="358">H1872+I1872</f>
        <v>3419.31</v>
      </c>
      <c r="M1872" s="19">
        <f t="shared" ref="M1872:M1874" si="359">L1872</f>
        <v>3419.31</v>
      </c>
      <c r="N1872" s="19">
        <v>17</v>
      </c>
    </row>
    <row r="1873" customHeight="1" spans="1:14">
      <c r="A1873" s="19">
        <f t="shared" si="357"/>
        <v>1871</v>
      </c>
      <c r="B1873" s="19" t="s">
        <v>6312</v>
      </c>
      <c r="C1873" s="19" t="s">
        <v>6313</v>
      </c>
      <c r="D1873" s="20" t="s">
        <v>1371</v>
      </c>
      <c r="E1873" s="19" t="s">
        <v>6314</v>
      </c>
      <c r="F1873" s="19">
        <v>4999</v>
      </c>
      <c r="G1873" s="19">
        <v>4999</v>
      </c>
      <c r="H1873" s="19">
        <f>799.84*3</f>
        <v>2399.52</v>
      </c>
      <c r="I1873" s="19">
        <f>339.93*3</f>
        <v>1019.79</v>
      </c>
      <c r="J1873" s="19">
        <v>0</v>
      </c>
      <c r="K1873" s="19" t="s">
        <v>1744</v>
      </c>
      <c r="L1873" s="19">
        <f t="shared" si="358"/>
        <v>3419.31</v>
      </c>
      <c r="M1873" s="19">
        <f t="shared" si="359"/>
        <v>3419.31</v>
      </c>
      <c r="N1873" s="19">
        <v>17</v>
      </c>
    </row>
    <row r="1874" customHeight="1" spans="1:14">
      <c r="A1874" s="19">
        <f t="shared" si="357"/>
        <v>1872</v>
      </c>
      <c r="B1874" s="19" t="s">
        <v>6315</v>
      </c>
      <c r="C1874" s="19" t="s">
        <v>6316</v>
      </c>
      <c r="D1874" s="20" t="s">
        <v>1371</v>
      </c>
      <c r="E1874" s="19" t="s">
        <v>6317</v>
      </c>
      <c r="F1874" s="19">
        <v>4999</v>
      </c>
      <c r="G1874" s="19">
        <v>4999</v>
      </c>
      <c r="H1874" s="19">
        <v>799.84</v>
      </c>
      <c r="I1874" s="19">
        <v>339.93</v>
      </c>
      <c r="J1874" s="19">
        <v>0</v>
      </c>
      <c r="K1874" s="19" t="s">
        <v>1976</v>
      </c>
      <c r="L1874" s="19">
        <f t="shared" si="358"/>
        <v>1139.77</v>
      </c>
      <c r="M1874" s="19">
        <f t="shared" si="359"/>
        <v>1139.77</v>
      </c>
      <c r="N1874" s="19">
        <v>0</v>
      </c>
    </row>
    <row r="1875" customHeight="1" spans="1:14">
      <c r="A1875" s="19">
        <f t="shared" si="357"/>
        <v>1873</v>
      </c>
      <c r="B1875" s="19" t="s">
        <v>6318</v>
      </c>
      <c r="C1875" s="19" t="s">
        <v>2952</v>
      </c>
      <c r="D1875" s="20" t="s">
        <v>1375</v>
      </c>
      <c r="E1875" s="19" t="s">
        <v>6319</v>
      </c>
      <c r="F1875" s="19">
        <v>4999</v>
      </c>
      <c r="G1875" s="19">
        <v>4999</v>
      </c>
      <c r="H1875" s="19">
        <f t="shared" ref="H1875:H1878" si="360">F1875*0.16*(MID(K1875,12,2)-MID(K1875,5,2)+1)</f>
        <v>2399.52</v>
      </c>
      <c r="I1875" s="19">
        <v>1019.79</v>
      </c>
      <c r="J1875" s="19">
        <v>0</v>
      </c>
      <c r="K1875" s="19" t="s">
        <v>1744</v>
      </c>
      <c r="L1875" s="19">
        <v>3419.31</v>
      </c>
      <c r="M1875" s="19">
        <v>3419.31</v>
      </c>
      <c r="N1875" s="19">
        <v>2</v>
      </c>
    </row>
    <row r="1876" customHeight="1" spans="1:14">
      <c r="A1876" s="19">
        <f t="shared" si="357"/>
        <v>1874</v>
      </c>
      <c r="B1876" s="19" t="s">
        <v>6320</v>
      </c>
      <c r="C1876" s="19" t="s">
        <v>5924</v>
      </c>
      <c r="D1876" s="20" t="s">
        <v>1375</v>
      </c>
      <c r="E1876" s="19" t="s">
        <v>5574</v>
      </c>
      <c r="F1876" s="19">
        <v>4999</v>
      </c>
      <c r="G1876" s="19">
        <v>4999</v>
      </c>
      <c r="H1876" s="19">
        <f t="shared" si="360"/>
        <v>2399.52</v>
      </c>
      <c r="I1876" s="19">
        <v>1019.79</v>
      </c>
      <c r="J1876" s="19">
        <v>0</v>
      </c>
      <c r="K1876" s="19" t="s">
        <v>1744</v>
      </c>
      <c r="L1876" s="19">
        <v>3419.31</v>
      </c>
      <c r="M1876" s="19">
        <v>3419.31</v>
      </c>
      <c r="N1876" s="19">
        <v>7</v>
      </c>
    </row>
    <row r="1877" customHeight="1" spans="1:14">
      <c r="A1877" s="19">
        <f t="shared" si="357"/>
        <v>1875</v>
      </c>
      <c r="B1877" s="19" t="s">
        <v>6321</v>
      </c>
      <c r="C1877" s="19" t="s">
        <v>6322</v>
      </c>
      <c r="D1877" s="20" t="s">
        <v>1375</v>
      </c>
      <c r="E1877" s="19" t="s">
        <v>6158</v>
      </c>
      <c r="F1877" s="19">
        <v>4999</v>
      </c>
      <c r="G1877" s="19">
        <v>4999</v>
      </c>
      <c r="H1877" s="19">
        <f t="shared" si="360"/>
        <v>2399.52</v>
      </c>
      <c r="I1877" s="19">
        <v>1019.79</v>
      </c>
      <c r="J1877" s="19">
        <v>0</v>
      </c>
      <c r="K1877" s="19" t="s">
        <v>1744</v>
      </c>
      <c r="L1877" s="19">
        <v>3419.31</v>
      </c>
      <c r="M1877" s="19">
        <v>3419.31</v>
      </c>
      <c r="N1877" s="19">
        <v>7</v>
      </c>
    </row>
    <row r="1878" customHeight="1" spans="1:14">
      <c r="A1878" s="19">
        <f t="shared" si="357"/>
        <v>1876</v>
      </c>
      <c r="B1878" s="19" t="s">
        <v>6323</v>
      </c>
      <c r="C1878" s="19" t="s">
        <v>3642</v>
      </c>
      <c r="D1878" s="20" t="s">
        <v>1379</v>
      </c>
      <c r="E1878" s="19" t="s">
        <v>2318</v>
      </c>
      <c r="F1878" s="19">
        <v>4999</v>
      </c>
      <c r="G1878" s="19">
        <v>4999</v>
      </c>
      <c r="H1878" s="19">
        <f t="shared" si="360"/>
        <v>2399.52</v>
      </c>
      <c r="I1878" s="19">
        <v>1019.79</v>
      </c>
      <c r="J1878" s="19">
        <v>0</v>
      </c>
      <c r="K1878" s="19" t="s">
        <v>1744</v>
      </c>
      <c r="L1878" s="19">
        <f>H1878+I1878</f>
        <v>3419.31</v>
      </c>
      <c r="M1878" s="19">
        <f>L1878</f>
        <v>3419.31</v>
      </c>
      <c r="N1878" s="19">
        <v>11</v>
      </c>
    </row>
    <row r="1879" customHeight="1" spans="1:14">
      <c r="A1879" s="19">
        <f t="shared" ref="A1879:A1888" si="361">ROW()-2</f>
        <v>1877</v>
      </c>
      <c r="B1879" s="19" t="s">
        <v>6324</v>
      </c>
      <c r="C1879" s="19" t="s">
        <v>6325</v>
      </c>
      <c r="D1879" s="20" t="s">
        <v>1383</v>
      </c>
      <c r="E1879" s="19" t="s">
        <v>2092</v>
      </c>
      <c r="F1879" s="19">
        <v>4999</v>
      </c>
      <c r="G1879" s="19">
        <v>4999</v>
      </c>
      <c r="H1879" s="19">
        <f t="shared" ref="H1879:H1883" si="362">F1879*0.16*(MID(K1879,12,2)-MID(K1879,5,2)+1)</f>
        <v>2399.52</v>
      </c>
      <c r="I1879" s="19">
        <v>1019.79</v>
      </c>
      <c r="J1879" s="19">
        <v>0</v>
      </c>
      <c r="K1879" s="19" t="s">
        <v>1744</v>
      </c>
      <c r="L1879" s="19">
        <f t="shared" ref="L1879:L1883" si="363">H1879+I1879</f>
        <v>3419.31</v>
      </c>
      <c r="M1879" s="19">
        <f t="shared" ref="M1879:M1883" si="364">L1879</f>
        <v>3419.31</v>
      </c>
      <c r="N1879" s="19">
        <v>28</v>
      </c>
    </row>
    <row r="1880" customHeight="1" spans="1:14">
      <c r="A1880" s="19">
        <f t="shared" si="361"/>
        <v>1878</v>
      </c>
      <c r="B1880" s="19" t="s">
        <v>6326</v>
      </c>
      <c r="C1880" s="19" t="s">
        <v>6327</v>
      </c>
      <c r="D1880" s="20" t="s">
        <v>1383</v>
      </c>
      <c r="E1880" s="19" t="s">
        <v>2383</v>
      </c>
      <c r="F1880" s="19">
        <v>4999</v>
      </c>
      <c r="G1880" s="19">
        <v>4999</v>
      </c>
      <c r="H1880" s="19">
        <f t="shared" si="362"/>
        <v>2399.52</v>
      </c>
      <c r="I1880" s="19">
        <v>1019.79</v>
      </c>
      <c r="J1880" s="19">
        <v>0</v>
      </c>
      <c r="K1880" s="19" t="s">
        <v>1744</v>
      </c>
      <c r="L1880" s="19">
        <f t="shared" si="363"/>
        <v>3419.31</v>
      </c>
      <c r="M1880" s="19">
        <f t="shared" si="364"/>
        <v>3419.31</v>
      </c>
      <c r="N1880" s="19">
        <v>8</v>
      </c>
    </row>
    <row r="1881" customHeight="1" spans="1:14">
      <c r="A1881" s="19">
        <f t="shared" si="361"/>
        <v>1879</v>
      </c>
      <c r="B1881" s="19" t="s">
        <v>6328</v>
      </c>
      <c r="C1881" s="19" t="s">
        <v>2664</v>
      </c>
      <c r="D1881" s="20" t="s">
        <v>1383</v>
      </c>
      <c r="E1881" s="19" t="s">
        <v>2245</v>
      </c>
      <c r="F1881" s="19">
        <v>4999</v>
      </c>
      <c r="G1881" s="19">
        <v>4999</v>
      </c>
      <c r="H1881" s="19">
        <f t="shared" si="362"/>
        <v>2399.52</v>
      </c>
      <c r="I1881" s="19">
        <v>1019.79</v>
      </c>
      <c r="J1881" s="19">
        <v>0</v>
      </c>
      <c r="K1881" s="19" t="s">
        <v>1744</v>
      </c>
      <c r="L1881" s="19">
        <f t="shared" si="363"/>
        <v>3419.31</v>
      </c>
      <c r="M1881" s="19">
        <f t="shared" si="364"/>
        <v>3419.31</v>
      </c>
      <c r="N1881" s="19">
        <v>6</v>
      </c>
    </row>
    <row r="1882" customHeight="1" spans="1:14">
      <c r="A1882" s="19">
        <f t="shared" si="361"/>
        <v>1880</v>
      </c>
      <c r="B1882" s="19" t="s">
        <v>6329</v>
      </c>
      <c r="C1882" s="19" t="s">
        <v>6330</v>
      </c>
      <c r="D1882" s="20" t="s">
        <v>1383</v>
      </c>
      <c r="E1882" s="19" t="s">
        <v>2032</v>
      </c>
      <c r="F1882" s="19">
        <v>4999</v>
      </c>
      <c r="G1882" s="19">
        <v>4999</v>
      </c>
      <c r="H1882" s="19">
        <f t="shared" si="362"/>
        <v>2399.52</v>
      </c>
      <c r="I1882" s="19">
        <v>1019.79</v>
      </c>
      <c r="J1882" s="19">
        <v>0</v>
      </c>
      <c r="K1882" s="19" t="s">
        <v>1744</v>
      </c>
      <c r="L1882" s="19">
        <f t="shared" si="363"/>
        <v>3419.31</v>
      </c>
      <c r="M1882" s="19">
        <f t="shared" si="364"/>
        <v>3419.31</v>
      </c>
      <c r="N1882" s="19">
        <v>4</v>
      </c>
    </row>
    <row r="1883" customHeight="1" spans="1:14">
      <c r="A1883" s="19">
        <f t="shared" si="361"/>
        <v>1881</v>
      </c>
      <c r="B1883" s="19" t="s">
        <v>6331</v>
      </c>
      <c r="C1883" s="19" t="s">
        <v>5029</v>
      </c>
      <c r="D1883" s="20" t="s">
        <v>1383</v>
      </c>
      <c r="E1883" s="19" t="s">
        <v>6332</v>
      </c>
      <c r="F1883" s="19">
        <v>4999</v>
      </c>
      <c r="G1883" s="19">
        <v>4999</v>
      </c>
      <c r="H1883" s="19">
        <f t="shared" si="362"/>
        <v>799.84</v>
      </c>
      <c r="I1883" s="19">
        <v>339.93</v>
      </c>
      <c r="J1883" s="19">
        <v>0</v>
      </c>
      <c r="K1883" s="19" t="s">
        <v>1976</v>
      </c>
      <c r="L1883" s="19">
        <f t="shared" si="363"/>
        <v>1139.77</v>
      </c>
      <c r="M1883" s="19">
        <f t="shared" si="364"/>
        <v>1139.77</v>
      </c>
      <c r="N1883" s="19">
        <v>0</v>
      </c>
    </row>
    <row r="1884" customHeight="1" spans="1:14">
      <c r="A1884" s="19">
        <f t="shared" si="361"/>
        <v>1882</v>
      </c>
      <c r="B1884" s="19" t="s">
        <v>6333</v>
      </c>
      <c r="C1884" s="19" t="s">
        <v>6334</v>
      </c>
      <c r="D1884" s="20" t="s">
        <v>1387</v>
      </c>
      <c r="E1884" s="19" t="s">
        <v>3444</v>
      </c>
      <c r="F1884" s="19">
        <v>4999</v>
      </c>
      <c r="G1884" s="19">
        <v>4999</v>
      </c>
      <c r="H1884" s="19">
        <f t="shared" ref="H1884:H1888" si="365">F1884*0.16*(MID(K1884,12,2)-MID(K1884,5,2)+1)</f>
        <v>2399.52</v>
      </c>
      <c r="I1884" s="19">
        <v>1019.79</v>
      </c>
      <c r="J1884" s="19">
        <v>0</v>
      </c>
      <c r="K1884" s="19" t="s">
        <v>1744</v>
      </c>
      <c r="L1884" s="19">
        <f>H1884+I1884+J1884</f>
        <v>3419.31</v>
      </c>
      <c r="M1884" s="19">
        <f t="shared" ref="M1884:M1888" si="366">L1884</f>
        <v>3419.31</v>
      </c>
      <c r="N1884" s="19">
        <v>3</v>
      </c>
    </row>
    <row r="1885" customHeight="1" spans="1:14">
      <c r="A1885" s="19">
        <f t="shared" si="361"/>
        <v>1883</v>
      </c>
      <c r="B1885" s="19" t="s">
        <v>6335</v>
      </c>
      <c r="C1885" s="19" t="s">
        <v>6336</v>
      </c>
      <c r="D1885" s="20" t="s">
        <v>1391</v>
      </c>
      <c r="E1885" s="19" t="s">
        <v>2559</v>
      </c>
      <c r="F1885" s="19">
        <v>4999</v>
      </c>
      <c r="G1885" s="19">
        <v>4999</v>
      </c>
      <c r="H1885" s="19">
        <f t="shared" si="365"/>
        <v>2399.52</v>
      </c>
      <c r="I1885" s="19">
        <v>1019.79</v>
      </c>
      <c r="J1885" s="19">
        <v>0</v>
      </c>
      <c r="K1885" s="19" t="s">
        <v>1744</v>
      </c>
      <c r="L1885" s="19">
        <f t="shared" ref="L1885:L1888" si="367">H1885+I1885</f>
        <v>3419.31</v>
      </c>
      <c r="M1885" s="19">
        <f t="shared" si="366"/>
        <v>3419.31</v>
      </c>
      <c r="N1885" s="19">
        <v>3</v>
      </c>
    </row>
    <row r="1886" customHeight="1" spans="1:14">
      <c r="A1886" s="19">
        <f t="shared" si="361"/>
        <v>1884</v>
      </c>
      <c r="B1886" s="19" t="s">
        <v>6337</v>
      </c>
      <c r="C1886" s="19" t="s">
        <v>5531</v>
      </c>
      <c r="D1886" s="20" t="s">
        <v>1395</v>
      </c>
      <c r="E1886" s="19" t="s">
        <v>6338</v>
      </c>
      <c r="F1886" s="19">
        <v>4999</v>
      </c>
      <c r="G1886" s="19">
        <v>4999</v>
      </c>
      <c r="H1886" s="19">
        <f t="shared" si="365"/>
        <v>2399.52</v>
      </c>
      <c r="I1886" s="19">
        <v>1019.79</v>
      </c>
      <c r="J1886" s="19">
        <v>0</v>
      </c>
      <c r="K1886" s="19" t="s">
        <v>1744</v>
      </c>
      <c r="L1886" s="19">
        <f t="shared" si="367"/>
        <v>3419.31</v>
      </c>
      <c r="M1886" s="19">
        <f t="shared" si="366"/>
        <v>3419.31</v>
      </c>
      <c r="N1886" s="19">
        <v>30</v>
      </c>
    </row>
    <row r="1887" customHeight="1" spans="1:14">
      <c r="A1887" s="19">
        <f t="shared" si="361"/>
        <v>1885</v>
      </c>
      <c r="B1887" s="19" t="s">
        <v>6339</v>
      </c>
      <c r="C1887" s="19" t="s">
        <v>4496</v>
      </c>
      <c r="D1887" s="20" t="s">
        <v>1395</v>
      </c>
      <c r="E1887" s="19" t="s">
        <v>2576</v>
      </c>
      <c r="F1887" s="19">
        <v>4999</v>
      </c>
      <c r="G1887" s="19">
        <v>4999</v>
      </c>
      <c r="H1887" s="19">
        <f t="shared" si="365"/>
        <v>2399.52</v>
      </c>
      <c r="I1887" s="19">
        <v>1019.79</v>
      </c>
      <c r="J1887" s="19">
        <v>0</v>
      </c>
      <c r="K1887" s="19" t="s">
        <v>1744</v>
      </c>
      <c r="L1887" s="19">
        <f t="shared" si="367"/>
        <v>3419.31</v>
      </c>
      <c r="M1887" s="19">
        <f t="shared" si="366"/>
        <v>3419.31</v>
      </c>
      <c r="N1887" s="19">
        <v>9</v>
      </c>
    </row>
    <row r="1888" customHeight="1" spans="1:14">
      <c r="A1888" s="19">
        <f t="shared" si="361"/>
        <v>1886</v>
      </c>
      <c r="B1888" s="19" t="s">
        <v>6340</v>
      </c>
      <c r="C1888" s="19" t="s">
        <v>5746</v>
      </c>
      <c r="D1888" s="20" t="s">
        <v>1395</v>
      </c>
      <c r="E1888" s="19" t="s">
        <v>6341</v>
      </c>
      <c r="F1888" s="19">
        <v>4999</v>
      </c>
      <c r="G1888" s="19">
        <v>4999</v>
      </c>
      <c r="H1888" s="19">
        <f t="shared" si="365"/>
        <v>2399.52</v>
      </c>
      <c r="I1888" s="19">
        <v>1019.79</v>
      </c>
      <c r="J1888" s="19">
        <v>0</v>
      </c>
      <c r="K1888" s="19" t="s">
        <v>1744</v>
      </c>
      <c r="L1888" s="19">
        <f t="shared" si="367"/>
        <v>3419.31</v>
      </c>
      <c r="M1888" s="19">
        <f t="shared" si="366"/>
        <v>3419.31</v>
      </c>
      <c r="N1888" s="19">
        <v>9</v>
      </c>
    </row>
    <row r="1889" customHeight="1" spans="1:14">
      <c r="A1889" s="19">
        <f t="shared" ref="A1889:A1898" si="368">ROW()-2</f>
        <v>1887</v>
      </c>
      <c r="B1889" s="19" t="s">
        <v>6342</v>
      </c>
      <c r="C1889" s="19" t="s">
        <v>6343</v>
      </c>
      <c r="D1889" s="20" t="s">
        <v>1399</v>
      </c>
      <c r="E1889" s="19" t="s">
        <v>3143</v>
      </c>
      <c r="F1889" s="19">
        <v>4999</v>
      </c>
      <c r="G1889" s="19">
        <v>4999</v>
      </c>
      <c r="H1889" s="19">
        <f t="shared" ref="H1889:H1907" si="369">F1889*0.16*(MID(K1889,12,2)-MID(K1889,5,2)+1)</f>
        <v>2399.52</v>
      </c>
      <c r="I1889" s="19">
        <v>1019.79</v>
      </c>
      <c r="J1889" s="19">
        <v>0</v>
      </c>
      <c r="K1889" s="19" t="s">
        <v>1744</v>
      </c>
      <c r="L1889" s="19">
        <f t="shared" ref="L1889:L1907" si="370">H1889+I1889</f>
        <v>3419.31</v>
      </c>
      <c r="M1889" s="19">
        <f t="shared" ref="M1889:M1907" si="371">L1889</f>
        <v>3419.31</v>
      </c>
      <c r="N1889" s="19">
        <v>17</v>
      </c>
    </row>
    <row r="1890" customHeight="1" spans="1:14">
      <c r="A1890" s="19">
        <f t="shared" si="368"/>
        <v>1888</v>
      </c>
      <c r="B1890" s="19" t="s">
        <v>6344</v>
      </c>
      <c r="C1890" s="19" t="s">
        <v>6345</v>
      </c>
      <c r="D1890" s="20" t="s">
        <v>1399</v>
      </c>
      <c r="E1890" s="19" t="s">
        <v>3225</v>
      </c>
      <c r="F1890" s="19">
        <v>4999</v>
      </c>
      <c r="G1890" s="19">
        <v>4999</v>
      </c>
      <c r="H1890" s="19">
        <f t="shared" si="369"/>
        <v>2399.52</v>
      </c>
      <c r="I1890" s="19">
        <v>1019.79</v>
      </c>
      <c r="J1890" s="19">
        <v>0</v>
      </c>
      <c r="K1890" s="19" t="s">
        <v>1744</v>
      </c>
      <c r="L1890" s="19">
        <f t="shared" si="370"/>
        <v>3419.31</v>
      </c>
      <c r="M1890" s="19">
        <f t="shared" si="371"/>
        <v>3419.31</v>
      </c>
      <c r="N1890" s="19">
        <v>11</v>
      </c>
    </row>
    <row r="1891" customHeight="1" spans="1:14">
      <c r="A1891" s="19">
        <f t="shared" si="368"/>
        <v>1889</v>
      </c>
      <c r="B1891" s="19" t="s">
        <v>6346</v>
      </c>
      <c r="C1891" s="19" t="s">
        <v>2563</v>
      </c>
      <c r="D1891" s="20" t="s">
        <v>1403</v>
      </c>
      <c r="E1891" s="19" t="s">
        <v>6347</v>
      </c>
      <c r="F1891" s="19">
        <v>4999</v>
      </c>
      <c r="G1891" s="19">
        <v>4999</v>
      </c>
      <c r="H1891" s="19">
        <f t="shared" si="369"/>
        <v>2399.52</v>
      </c>
      <c r="I1891" s="19">
        <v>1019.79</v>
      </c>
      <c r="J1891" s="19">
        <v>0</v>
      </c>
      <c r="K1891" s="19" t="s">
        <v>1744</v>
      </c>
      <c r="L1891" s="19">
        <f t="shared" si="370"/>
        <v>3419.31</v>
      </c>
      <c r="M1891" s="19">
        <f t="shared" si="371"/>
        <v>3419.31</v>
      </c>
      <c r="N1891" s="19">
        <v>0</v>
      </c>
    </row>
    <row r="1892" customHeight="1" spans="1:14">
      <c r="A1892" s="19">
        <f t="shared" si="368"/>
        <v>1890</v>
      </c>
      <c r="B1892" s="19" t="s">
        <v>6348</v>
      </c>
      <c r="C1892" s="19" t="s">
        <v>6349</v>
      </c>
      <c r="D1892" s="20" t="s">
        <v>1403</v>
      </c>
      <c r="E1892" s="19" t="s">
        <v>2573</v>
      </c>
      <c r="F1892" s="19">
        <v>4999</v>
      </c>
      <c r="G1892" s="19">
        <v>4999</v>
      </c>
      <c r="H1892" s="19">
        <f t="shared" si="369"/>
        <v>2399.52</v>
      </c>
      <c r="I1892" s="19">
        <v>1019.79</v>
      </c>
      <c r="J1892" s="19">
        <v>0</v>
      </c>
      <c r="K1892" s="19" t="s">
        <v>1744</v>
      </c>
      <c r="L1892" s="19">
        <f t="shared" si="370"/>
        <v>3419.31</v>
      </c>
      <c r="M1892" s="19">
        <f t="shared" si="371"/>
        <v>3419.31</v>
      </c>
      <c r="N1892" s="19">
        <v>5</v>
      </c>
    </row>
    <row r="1893" customHeight="1" spans="1:14">
      <c r="A1893" s="19">
        <f t="shared" si="368"/>
        <v>1891</v>
      </c>
      <c r="B1893" s="19" t="s">
        <v>6350</v>
      </c>
      <c r="C1893" s="19" t="s">
        <v>6351</v>
      </c>
      <c r="D1893" s="20" t="s">
        <v>1403</v>
      </c>
      <c r="E1893" s="19" t="s">
        <v>2481</v>
      </c>
      <c r="F1893" s="19">
        <v>4999</v>
      </c>
      <c r="G1893" s="19">
        <v>4999</v>
      </c>
      <c r="H1893" s="19">
        <f t="shared" si="369"/>
        <v>799.84</v>
      </c>
      <c r="I1893" s="19">
        <v>339.93</v>
      </c>
      <c r="J1893" s="19">
        <v>0</v>
      </c>
      <c r="K1893" s="19" t="s">
        <v>1976</v>
      </c>
      <c r="L1893" s="19">
        <f t="shared" si="370"/>
        <v>1139.77</v>
      </c>
      <c r="M1893" s="19">
        <f t="shared" si="371"/>
        <v>1139.77</v>
      </c>
      <c r="N1893" s="19">
        <v>0</v>
      </c>
    </row>
    <row r="1894" customHeight="1" spans="1:14">
      <c r="A1894" s="19">
        <f t="shared" si="368"/>
        <v>1892</v>
      </c>
      <c r="B1894" s="19" t="s">
        <v>6352</v>
      </c>
      <c r="C1894" s="19" t="s">
        <v>5303</v>
      </c>
      <c r="D1894" s="20" t="s">
        <v>1403</v>
      </c>
      <c r="E1894" s="19" t="s">
        <v>6353</v>
      </c>
      <c r="F1894" s="19">
        <v>4999</v>
      </c>
      <c r="G1894" s="19">
        <v>4999</v>
      </c>
      <c r="H1894" s="19">
        <f t="shared" si="369"/>
        <v>799.84</v>
      </c>
      <c r="I1894" s="19">
        <v>339.93</v>
      </c>
      <c r="J1894" s="19">
        <v>0</v>
      </c>
      <c r="K1894" s="19" t="s">
        <v>1976</v>
      </c>
      <c r="L1894" s="19">
        <f t="shared" si="370"/>
        <v>1139.77</v>
      </c>
      <c r="M1894" s="19">
        <f t="shared" si="371"/>
        <v>1139.77</v>
      </c>
      <c r="N1894" s="19">
        <v>0</v>
      </c>
    </row>
    <row r="1895" customHeight="1" spans="1:14">
      <c r="A1895" s="19">
        <f t="shared" si="368"/>
        <v>1893</v>
      </c>
      <c r="B1895" s="19" t="s">
        <v>6354</v>
      </c>
      <c r="C1895" s="19" t="s">
        <v>6355</v>
      </c>
      <c r="D1895" s="20" t="s">
        <v>1406</v>
      </c>
      <c r="E1895" s="19" t="s">
        <v>1753</v>
      </c>
      <c r="F1895" s="19">
        <v>4999</v>
      </c>
      <c r="G1895" s="19">
        <v>4999</v>
      </c>
      <c r="H1895" s="19">
        <f t="shared" si="369"/>
        <v>2399.52</v>
      </c>
      <c r="I1895" s="19">
        <v>1019.79</v>
      </c>
      <c r="J1895" s="19">
        <v>0</v>
      </c>
      <c r="K1895" s="19" t="s">
        <v>1744</v>
      </c>
      <c r="L1895" s="19">
        <f t="shared" si="370"/>
        <v>3419.31</v>
      </c>
      <c r="M1895" s="19">
        <f t="shared" si="371"/>
        <v>3419.31</v>
      </c>
      <c r="N1895" s="19">
        <v>6</v>
      </c>
    </row>
    <row r="1896" customHeight="1" spans="1:14">
      <c r="A1896" s="19">
        <f t="shared" si="368"/>
        <v>1894</v>
      </c>
      <c r="B1896" s="19" t="s">
        <v>6356</v>
      </c>
      <c r="C1896" s="19" t="s">
        <v>6357</v>
      </c>
      <c r="D1896" s="20" t="s">
        <v>1406</v>
      </c>
      <c r="E1896" s="19" t="s">
        <v>4269</v>
      </c>
      <c r="F1896" s="19">
        <v>4999</v>
      </c>
      <c r="G1896" s="19">
        <v>4999</v>
      </c>
      <c r="H1896" s="19">
        <f t="shared" si="369"/>
        <v>2399.52</v>
      </c>
      <c r="I1896" s="19">
        <v>1019.79</v>
      </c>
      <c r="J1896" s="19">
        <v>0</v>
      </c>
      <c r="K1896" s="19" t="s">
        <v>1744</v>
      </c>
      <c r="L1896" s="19">
        <f t="shared" si="370"/>
        <v>3419.31</v>
      </c>
      <c r="M1896" s="19">
        <f t="shared" si="371"/>
        <v>3419.31</v>
      </c>
      <c r="N1896" s="19">
        <v>14</v>
      </c>
    </row>
    <row r="1897" customHeight="1" spans="1:14">
      <c r="A1897" s="19">
        <f t="shared" si="368"/>
        <v>1895</v>
      </c>
      <c r="B1897" s="19" t="s">
        <v>6358</v>
      </c>
      <c r="C1897" s="19" t="s">
        <v>3105</v>
      </c>
      <c r="D1897" s="20" t="s">
        <v>1406</v>
      </c>
      <c r="E1897" s="19" t="s">
        <v>2945</v>
      </c>
      <c r="F1897" s="19">
        <v>4999</v>
      </c>
      <c r="G1897" s="19">
        <v>4999</v>
      </c>
      <c r="H1897" s="19">
        <f t="shared" si="369"/>
        <v>2399.52</v>
      </c>
      <c r="I1897" s="19">
        <v>1019.79</v>
      </c>
      <c r="J1897" s="19">
        <v>0</v>
      </c>
      <c r="K1897" s="19" t="s">
        <v>1744</v>
      </c>
      <c r="L1897" s="19">
        <f t="shared" si="370"/>
        <v>3419.31</v>
      </c>
      <c r="M1897" s="19">
        <f t="shared" si="371"/>
        <v>3419.31</v>
      </c>
      <c r="N1897" s="19">
        <v>11</v>
      </c>
    </row>
    <row r="1898" customHeight="1" spans="1:14">
      <c r="A1898" s="19">
        <f t="shared" si="368"/>
        <v>1896</v>
      </c>
      <c r="B1898" s="19" t="s">
        <v>6359</v>
      </c>
      <c r="C1898" s="19" t="s">
        <v>6360</v>
      </c>
      <c r="D1898" s="20" t="s">
        <v>1406</v>
      </c>
      <c r="E1898" s="19" t="s">
        <v>1828</v>
      </c>
      <c r="F1898" s="19">
        <v>4999</v>
      </c>
      <c r="G1898" s="19">
        <v>4999</v>
      </c>
      <c r="H1898" s="19">
        <f t="shared" si="369"/>
        <v>2399.52</v>
      </c>
      <c r="I1898" s="19">
        <v>1019.79</v>
      </c>
      <c r="J1898" s="19">
        <v>0</v>
      </c>
      <c r="K1898" s="19" t="s">
        <v>1744</v>
      </c>
      <c r="L1898" s="19">
        <f t="shared" si="370"/>
        <v>3419.31</v>
      </c>
      <c r="M1898" s="19">
        <f t="shared" si="371"/>
        <v>3419.31</v>
      </c>
      <c r="N1898" s="19">
        <v>11</v>
      </c>
    </row>
    <row r="1899" customHeight="1" spans="1:14">
      <c r="A1899" s="19">
        <f t="shared" ref="A1899:A1908" si="372">ROW()-2</f>
        <v>1897</v>
      </c>
      <c r="B1899" s="19" t="s">
        <v>6361</v>
      </c>
      <c r="C1899" s="19" t="s">
        <v>6362</v>
      </c>
      <c r="D1899" s="20" t="s">
        <v>1406</v>
      </c>
      <c r="E1899" s="19" t="s">
        <v>2300</v>
      </c>
      <c r="F1899" s="19">
        <v>4999</v>
      </c>
      <c r="G1899" s="19">
        <v>4999</v>
      </c>
      <c r="H1899" s="19">
        <f t="shared" si="369"/>
        <v>2399.52</v>
      </c>
      <c r="I1899" s="19">
        <v>1019.79</v>
      </c>
      <c r="J1899" s="19">
        <v>0</v>
      </c>
      <c r="K1899" s="19" t="s">
        <v>1744</v>
      </c>
      <c r="L1899" s="19">
        <f t="shared" si="370"/>
        <v>3419.31</v>
      </c>
      <c r="M1899" s="19">
        <f t="shared" si="371"/>
        <v>3419.31</v>
      </c>
      <c r="N1899" s="19">
        <v>11</v>
      </c>
    </row>
    <row r="1900" customHeight="1" spans="1:14">
      <c r="A1900" s="19">
        <f t="shared" si="372"/>
        <v>1898</v>
      </c>
      <c r="B1900" s="19" t="s">
        <v>6363</v>
      </c>
      <c r="C1900" s="19" t="s">
        <v>6364</v>
      </c>
      <c r="D1900" s="20" t="s">
        <v>1406</v>
      </c>
      <c r="E1900" s="19" t="s">
        <v>6365</v>
      </c>
      <c r="F1900" s="19">
        <v>4999</v>
      </c>
      <c r="G1900" s="19">
        <v>4999</v>
      </c>
      <c r="H1900" s="19">
        <f t="shared" si="369"/>
        <v>2399.52</v>
      </c>
      <c r="I1900" s="19">
        <v>1019.79</v>
      </c>
      <c r="J1900" s="19">
        <v>0</v>
      </c>
      <c r="K1900" s="19" t="s">
        <v>1744</v>
      </c>
      <c r="L1900" s="19">
        <f t="shared" si="370"/>
        <v>3419.31</v>
      </c>
      <c r="M1900" s="19">
        <f t="shared" si="371"/>
        <v>3419.31</v>
      </c>
      <c r="N1900" s="19">
        <v>11</v>
      </c>
    </row>
    <row r="1901" customHeight="1" spans="1:14">
      <c r="A1901" s="19">
        <f t="shared" si="372"/>
        <v>1899</v>
      </c>
      <c r="B1901" s="19" t="s">
        <v>6366</v>
      </c>
      <c r="C1901" s="19" t="s">
        <v>6367</v>
      </c>
      <c r="D1901" s="20" t="s">
        <v>1406</v>
      </c>
      <c r="E1901" s="19" t="s">
        <v>3143</v>
      </c>
      <c r="F1901" s="19">
        <v>4999</v>
      </c>
      <c r="G1901" s="19">
        <v>4999</v>
      </c>
      <c r="H1901" s="19">
        <f t="shared" si="369"/>
        <v>2399.52</v>
      </c>
      <c r="I1901" s="19">
        <v>1019.79</v>
      </c>
      <c r="J1901" s="19">
        <v>0</v>
      </c>
      <c r="K1901" s="19" t="s">
        <v>1744</v>
      </c>
      <c r="L1901" s="19">
        <f t="shared" si="370"/>
        <v>3419.31</v>
      </c>
      <c r="M1901" s="19">
        <f t="shared" si="371"/>
        <v>3419.31</v>
      </c>
      <c r="N1901" s="19">
        <v>9</v>
      </c>
    </row>
    <row r="1902" customHeight="1" spans="1:14">
      <c r="A1902" s="19">
        <f t="shared" si="372"/>
        <v>1900</v>
      </c>
      <c r="B1902" s="19" t="s">
        <v>6368</v>
      </c>
      <c r="C1902" s="19" t="s">
        <v>5924</v>
      </c>
      <c r="D1902" s="20" t="s">
        <v>1409</v>
      </c>
      <c r="E1902" s="19" t="s">
        <v>2041</v>
      </c>
      <c r="F1902" s="19">
        <v>4999</v>
      </c>
      <c r="G1902" s="19">
        <v>4999</v>
      </c>
      <c r="H1902" s="19">
        <f t="shared" si="369"/>
        <v>2399.52</v>
      </c>
      <c r="I1902" s="19">
        <v>1019.79</v>
      </c>
      <c r="J1902" s="19">
        <v>0</v>
      </c>
      <c r="K1902" s="19" t="s">
        <v>1744</v>
      </c>
      <c r="L1902" s="19">
        <f t="shared" si="370"/>
        <v>3419.31</v>
      </c>
      <c r="M1902" s="19">
        <f t="shared" si="371"/>
        <v>3419.31</v>
      </c>
      <c r="N1902" s="19">
        <v>10</v>
      </c>
    </row>
    <row r="1903" customHeight="1" spans="1:14">
      <c r="A1903" s="19">
        <f t="shared" si="372"/>
        <v>1901</v>
      </c>
      <c r="B1903" s="19" t="s">
        <v>6369</v>
      </c>
      <c r="C1903" s="19" t="s">
        <v>6370</v>
      </c>
      <c r="D1903" s="20" t="s">
        <v>1413</v>
      </c>
      <c r="E1903" s="19" t="s">
        <v>5027</v>
      </c>
      <c r="F1903" s="19">
        <v>4999</v>
      </c>
      <c r="G1903" s="19">
        <v>4999</v>
      </c>
      <c r="H1903" s="19">
        <f t="shared" si="369"/>
        <v>2399.52</v>
      </c>
      <c r="I1903" s="19">
        <v>1019.79</v>
      </c>
      <c r="J1903" s="19">
        <v>0</v>
      </c>
      <c r="K1903" s="19" t="s">
        <v>1744</v>
      </c>
      <c r="L1903" s="19">
        <f t="shared" si="370"/>
        <v>3419.31</v>
      </c>
      <c r="M1903" s="19">
        <f t="shared" si="371"/>
        <v>3419.31</v>
      </c>
      <c r="N1903" s="19">
        <v>11</v>
      </c>
    </row>
    <row r="1904" customHeight="1" spans="1:14">
      <c r="A1904" s="19">
        <f t="shared" si="372"/>
        <v>1902</v>
      </c>
      <c r="B1904" s="19" t="s">
        <v>6371</v>
      </c>
      <c r="C1904" s="19" t="s">
        <v>6372</v>
      </c>
      <c r="D1904" s="20" t="s">
        <v>1417</v>
      </c>
      <c r="E1904" s="19" t="s">
        <v>6373</v>
      </c>
      <c r="F1904" s="19">
        <v>4999</v>
      </c>
      <c r="G1904" s="19">
        <v>4999</v>
      </c>
      <c r="H1904" s="19">
        <f t="shared" si="369"/>
        <v>2399.52</v>
      </c>
      <c r="I1904" s="19">
        <v>1019.79</v>
      </c>
      <c r="J1904" s="19">
        <v>0</v>
      </c>
      <c r="K1904" s="19" t="s">
        <v>1744</v>
      </c>
      <c r="L1904" s="19">
        <f t="shared" si="370"/>
        <v>3419.31</v>
      </c>
      <c r="M1904" s="19">
        <f t="shared" si="371"/>
        <v>3419.31</v>
      </c>
      <c r="N1904" s="19">
        <v>7</v>
      </c>
    </row>
    <row r="1905" customHeight="1" spans="1:14">
      <c r="A1905" s="19">
        <f t="shared" si="372"/>
        <v>1903</v>
      </c>
      <c r="B1905" s="19" t="s">
        <v>6374</v>
      </c>
      <c r="C1905" s="19" t="s">
        <v>6375</v>
      </c>
      <c r="D1905" s="20" t="s">
        <v>1421</v>
      </c>
      <c r="E1905" s="19" t="s">
        <v>6376</v>
      </c>
      <c r="F1905" s="19">
        <v>4999</v>
      </c>
      <c r="G1905" s="19">
        <v>4999</v>
      </c>
      <c r="H1905" s="19">
        <f t="shared" si="369"/>
        <v>2399.52</v>
      </c>
      <c r="I1905" s="19">
        <v>1019.79</v>
      </c>
      <c r="J1905" s="19">
        <v>0</v>
      </c>
      <c r="K1905" s="19" t="s">
        <v>1744</v>
      </c>
      <c r="L1905" s="19">
        <f t="shared" si="370"/>
        <v>3419.31</v>
      </c>
      <c r="M1905" s="19">
        <f t="shared" si="371"/>
        <v>3419.31</v>
      </c>
      <c r="N1905" s="19">
        <v>33</v>
      </c>
    </row>
    <row r="1906" customHeight="1" spans="1:14">
      <c r="A1906" s="19">
        <f t="shared" si="372"/>
        <v>1904</v>
      </c>
      <c r="B1906" s="19" t="s">
        <v>6377</v>
      </c>
      <c r="C1906" s="19" t="s">
        <v>6378</v>
      </c>
      <c r="D1906" s="20" t="s">
        <v>1421</v>
      </c>
      <c r="E1906" s="19" t="s">
        <v>4837</v>
      </c>
      <c r="F1906" s="19">
        <v>4999</v>
      </c>
      <c r="G1906" s="19">
        <v>4999</v>
      </c>
      <c r="H1906" s="19">
        <f t="shared" si="369"/>
        <v>2399.52</v>
      </c>
      <c r="I1906" s="19">
        <v>1019.79</v>
      </c>
      <c r="J1906" s="19">
        <v>0</v>
      </c>
      <c r="K1906" s="19" t="s">
        <v>1744</v>
      </c>
      <c r="L1906" s="19">
        <f t="shared" si="370"/>
        <v>3419.31</v>
      </c>
      <c r="M1906" s="19">
        <f t="shared" si="371"/>
        <v>3419.31</v>
      </c>
      <c r="N1906" s="19">
        <v>4</v>
      </c>
    </row>
    <row r="1907" customHeight="1" spans="1:14">
      <c r="A1907" s="19">
        <f t="shared" si="372"/>
        <v>1905</v>
      </c>
      <c r="B1907" s="19" t="s">
        <v>6379</v>
      </c>
      <c r="C1907" s="19" t="s">
        <v>6380</v>
      </c>
      <c r="D1907" s="20" t="s">
        <v>1421</v>
      </c>
      <c r="E1907" s="19" t="s">
        <v>5196</v>
      </c>
      <c r="F1907" s="19">
        <v>4999</v>
      </c>
      <c r="G1907" s="19">
        <v>4999</v>
      </c>
      <c r="H1907" s="19">
        <f t="shared" si="369"/>
        <v>2399.52</v>
      </c>
      <c r="I1907" s="19">
        <v>1019.79</v>
      </c>
      <c r="J1907" s="19">
        <v>0</v>
      </c>
      <c r="K1907" s="19" t="s">
        <v>1744</v>
      </c>
      <c r="L1907" s="19">
        <f t="shared" si="370"/>
        <v>3419.31</v>
      </c>
      <c r="M1907" s="19">
        <f t="shared" si="371"/>
        <v>3419.31</v>
      </c>
      <c r="N1907" s="19">
        <v>0</v>
      </c>
    </row>
    <row r="1908" customHeight="1" spans="1:14">
      <c r="A1908" s="19">
        <f t="shared" si="372"/>
        <v>1906</v>
      </c>
      <c r="B1908" s="19" t="s">
        <v>6381</v>
      </c>
      <c r="C1908" s="19" t="s">
        <v>6382</v>
      </c>
      <c r="D1908" s="20" t="s">
        <v>1424</v>
      </c>
      <c r="E1908" s="19" t="s">
        <v>6383</v>
      </c>
      <c r="F1908" s="19">
        <v>8000</v>
      </c>
      <c r="G1908" s="19">
        <v>8000</v>
      </c>
      <c r="H1908" s="19">
        <v>3840</v>
      </c>
      <c r="I1908" s="19">
        <v>1632</v>
      </c>
      <c r="J1908" s="19">
        <v>0</v>
      </c>
      <c r="K1908" s="19" t="s">
        <v>1744</v>
      </c>
      <c r="L1908" s="19">
        <v>5472</v>
      </c>
      <c r="M1908" s="19">
        <v>5472</v>
      </c>
      <c r="N1908" s="19">
        <v>0</v>
      </c>
    </row>
    <row r="1909" customHeight="1" spans="1:14">
      <c r="A1909" s="19">
        <f t="shared" ref="A1909:A1918" si="373">ROW()-2</f>
        <v>1907</v>
      </c>
      <c r="B1909" s="19" t="s">
        <v>6384</v>
      </c>
      <c r="C1909" s="19" t="s">
        <v>2253</v>
      </c>
      <c r="D1909" s="20" t="s">
        <v>1428</v>
      </c>
      <c r="E1909" s="19" t="s">
        <v>2069</v>
      </c>
      <c r="F1909" s="19">
        <v>4999</v>
      </c>
      <c r="G1909" s="19">
        <v>4999</v>
      </c>
      <c r="H1909" s="19">
        <v>2399.52</v>
      </c>
      <c r="I1909" s="19">
        <v>1019.79</v>
      </c>
      <c r="J1909" s="19">
        <v>0</v>
      </c>
      <c r="K1909" s="19" t="s">
        <v>1744</v>
      </c>
      <c r="L1909" s="19">
        <v>3419.31</v>
      </c>
      <c r="M1909" s="19">
        <v>3419.31</v>
      </c>
      <c r="N1909" s="19">
        <v>6</v>
      </c>
    </row>
    <row r="1910" customHeight="1" spans="1:14">
      <c r="A1910" s="19">
        <f t="shared" si="373"/>
        <v>1908</v>
      </c>
      <c r="B1910" s="19" t="s">
        <v>6385</v>
      </c>
      <c r="C1910" s="19" t="s">
        <v>2738</v>
      </c>
      <c r="D1910" s="20" t="s">
        <v>1428</v>
      </c>
      <c r="E1910" s="19" t="s">
        <v>4307</v>
      </c>
      <c r="F1910" s="19">
        <v>4999</v>
      </c>
      <c r="G1910" s="19">
        <v>4999</v>
      </c>
      <c r="H1910" s="19">
        <v>2399.52</v>
      </c>
      <c r="I1910" s="19">
        <v>1019.79</v>
      </c>
      <c r="J1910" s="19">
        <v>0</v>
      </c>
      <c r="K1910" s="19" t="s">
        <v>1744</v>
      </c>
      <c r="L1910" s="19">
        <v>3419.31</v>
      </c>
      <c r="M1910" s="19">
        <v>3419.31</v>
      </c>
      <c r="N1910" s="19">
        <v>11</v>
      </c>
    </row>
    <row r="1911" customHeight="1" spans="1:14">
      <c r="A1911" s="19">
        <f t="shared" si="373"/>
        <v>1909</v>
      </c>
      <c r="B1911" s="19" t="s">
        <v>6386</v>
      </c>
      <c r="C1911" s="19" t="s">
        <v>6387</v>
      </c>
      <c r="D1911" s="20" t="s">
        <v>1428</v>
      </c>
      <c r="E1911" s="19" t="s">
        <v>6388</v>
      </c>
      <c r="F1911" s="19">
        <v>4999</v>
      </c>
      <c r="G1911" s="19">
        <v>4999</v>
      </c>
      <c r="H1911" s="19">
        <v>2399.52</v>
      </c>
      <c r="I1911" s="19">
        <v>1019.79</v>
      </c>
      <c r="J1911" s="19">
        <v>0</v>
      </c>
      <c r="K1911" s="19" t="s">
        <v>1744</v>
      </c>
      <c r="L1911" s="19">
        <v>3419.31</v>
      </c>
      <c r="M1911" s="19">
        <v>3419.31</v>
      </c>
      <c r="N1911" s="19">
        <v>5</v>
      </c>
    </row>
    <row r="1912" customHeight="1" spans="1:14">
      <c r="A1912" s="19">
        <f t="shared" si="373"/>
        <v>1910</v>
      </c>
      <c r="B1912" s="19" t="s">
        <v>6389</v>
      </c>
      <c r="C1912" s="19" t="s">
        <v>6390</v>
      </c>
      <c r="D1912" s="20" t="s">
        <v>1432</v>
      </c>
      <c r="E1912" s="19" t="s">
        <v>2712</v>
      </c>
      <c r="F1912" s="19">
        <v>4999</v>
      </c>
      <c r="G1912" s="19">
        <v>4999</v>
      </c>
      <c r="H1912" s="19">
        <v>2399.52</v>
      </c>
      <c r="I1912" s="19">
        <v>1019.79</v>
      </c>
      <c r="J1912" s="19">
        <v>0</v>
      </c>
      <c r="K1912" s="19" t="s">
        <v>1744</v>
      </c>
      <c r="L1912" s="19">
        <v>3419.31</v>
      </c>
      <c r="M1912" s="19">
        <v>3419.31</v>
      </c>
      <c r="N1912" s="19">
        <v>30</v>
      </c>
    </row>
    <row r="1913" customHeight="1" spans="1:14">
      <c r="A1913" s="19">
        <f t="shared" si="373"/>
        <v>1911</v>
      </c>
      <c r="B1913" s="19" t="s">
        <v>6391</v>
      </c>
      <c r="C1913" s="19" t="s">
        <v>5838</v>
      </c>
      <c r="D1913" s="20" t="s">
        <v>1432</v>
      </c>
      <c r="E1913" s="19" t="s">
        <v>3135</v>
      </c>
      <c r="F1913" s="19">
        <v>5500</v>
      </c>
      <c r="G1913" s="19">
        <v>5500</v>
      </c>
      <c r="H1913" s="19">
        <v>2640</v>
      </c>
      <c r="I1913" s="19">
        <v>1122</v>
      </c>
      <c r="J1913" s="19">
        <v>0</v>
      </c>
      <c r="K1913" s="19" t="s">
        <v>1744</v>
      </c>
      <c r="L1913" s="19">
        <v>3762</v>
      </c>
      <c r="M1913" s="19">
        <v>3762</v>
      </c>
      <c r="N1913" s="19">
        <v>18</v>
      </c>
    </row>
    <row r="1914" customHeight="1" spans="1:14">
      <c r="A1914" s="19">
        <f t="shared" si="373"/>
        <v>1912</v>
      </c>
      <c r="B1914" s="19" t="s">
        <v>6392</v>
      </c>
      <c r="C1914" s="19" t="s">
        <v>6393</v>
      </c>
      <c r="D1914" s="20" t="s">
        <v>1436</v>
      </c>
      <c r="E1914" s="19" t="s">
        <v>2057</v>
      </c>
      <c r="F1914" s="19">
        <v>4999</v>
      </c>
      <c r="G1914" s="19">
        <v>4999</v>
      </c>
      <c r="H1914" s="19">
        <v>799.84</v>
      </c>
      <c r="I1914" s="19">
        <v>339.93</v>
      </c>
      <c r="J1914" s="19">
        <v>0</v>
      </c>
      <c r="K1914" s="19">
        <v>202501</v>
      </c>
      <c r="L1914" s="19">
        <f t="shared" ref="L1914:L1918" si="374">H1914+I1914</f>
        <v>1139.77</v>
      </c>
      <c r="M1914" s="19">
        <f t="shared" ref="M1914:M1918" si="375">L1914</f>
        <v>1139.77</v>
      </c>
      <c r="N1914" s="19">
        <v>15</v>
      </c>
    </row>
    <row r="1915" customHeight="1" spans="1:14">
      <c r="A1915" s="19">
        <f t="shared" si="373"/>
        <v>1913</v>
      </c>
      <c r="B1915" s="19" t="s">
        <v>6394</v>
      </c>
      <c r="C1915" s="19" t="s">
        <v>6395</v>
      </c>
      <c r="D1915" s="20" t="s">
        <v>1436</v>
      </c>
      <c r="E1915" s="19" t="s">
        <v>2083</v>
      </c>
      <c r="F1915" s="19">
        <v>4999</v>
      </c>
      <c r="G1915" s="19">
        <v>4999</v>
      </c>
      <c r="H1915" s="19">
        <v>799.84</v>
      </c>
      <c r="I1915" s="19">
        <v>339.93</v>
      </c>
      <c r="J1915" s="19">
        <v>0</v>
      </c>
      <c r="K1915" s="19">
        <v>202501</v>
      </c>
      <c r="L1915" s="19">
        <v>1139.77</v>
      </c>
      <c r="M1915" s="19">
        <v>1139.77</v>
      </c>
      <c r="N1915" s="19">
        <v>25</v>
      </c>
    </row>
    <row r="1916" customHeight="1" spans="1:14">
      <c r="A1916" s="19">
        <f t="shared" si="373"/>
        <v>1914</v>
      </c>
      <c r="B1916" s="19" t="s">
        <v>6396</v>
      </c>
      <c r="C1916" s="19" t="s">
        <v>6397</v>
      </c>
      <c r="D1916" s="20" t="s">
        <v>1436</v>
      </c>
      <c r="E1916" s="19" t="s">
        <v>2013</v>
      </c>
      <c r="F1916" s="19">
        <v>4999</v>
      </c>
      <c r="G1916" s="19">
        <v>4999</v>
      </c>
      <c r="H1916" s="19">
        <v>799.84</v>
      </c>
      <c r="I1916" s="19">
        <v>339.93</v>
      </c>
      <c r="J1916" s="19">
        <v>0</v>
      </c>
      <c r="K1916" s="19">
        <v>202501</v>
      </c>
      <c r="L1916" s="19">
        <v>1139.77</v>
      </c>
      <c r="M1916" s="19">
        <v>1139.77</v>
      </c>
      <c r="N1916" s="19">
        <v>15</v>
      </c>
    </row>
    <row r="1917" customHeight="1" spans="1:14">
      <c r="A1917" s="19">
        <f t="shared" si="373"/>
        <v>1915</v>
      </c>
      <c r="B1917" s="19" t="s">
        <v>6398</v>
      </c>
      <c r="C1917" s="19" t="s">
        <v>6395</v>
      </c>
      <c r="D1917" s="20" t="s">
        <v>1436</v>
      </c>
      <c r="E1917" s="19" t="s">
        <v>3434</v>
      </c>
      <c r="F1917" s="19">
        <v>4999</v>
      </c>
      <c r="G1917" s="19">
        <v>4999</v>
      </c>
      <c r="H1917" s="19">
        <v>799.84</v>
      </c>
      <c r="I1917" s="19">
        <v>339.93</v>
      </c>
      <c r="J1917" s="19">
        <v>0</v>
      </c>
      <c r="K1917" s="19">
        <v>202501</v>
      </c>
      <c r="L1917" s="19">
        <f t="shared" si="374"/>
        <v>1139.77</v>
      </c>
      <c r="M1917" s="19">
        <f t="shared" si="375"/>
        <v>1139.77</v>
      </c>
      <c r="N1917" s="19">
        <v>14</v>
      </c>
    </row>
    <row r="1918" customHeight="1" spans="1:14">
      <c r="A1918" s="19">
        <f t="shared" si="373"/>
        <v>1916</v>
      </c>
      <c r="B1918" s="19" t="s">
        <v>6399</v>
      </c>
      <c r="C1918" s="19" t="s">
        <v>3339</v>
      </c>
      <c r="D1918" s="20" t="s">
        <v>1436</v>
      </c>
      <c r="E1918" s="19" t="s">
        <v>6400</v>
      </c>
      <c r="F1918" s="19">
        <v>4999</v>
      </c>
      <c r="G1918" s="19">
        <v>4999</v>
      </c>
      <c r="H1918" s="19">
        <v>2399.52</v>
      </c>
      <c r="I1918" s="19">
        <v>1019.79</v>
      </c>
      <c r="J1918" s="19">
        <v>0</v>
      </c>
      <c r="K1918" s="19" t="s">
        <v>1744</v>
      </c>
      <c r="L1918" s="19">
        <f t="shared" si="374"/>
        <v>3419.31</v>
      </c>
      <c r="M1918" s="19">
        <f t="shared" si="375"/>
        <v>3419.31</v>
      </c>
      <c r="N1918" s="19">
        <v>26</v>
      </c>
    </row>
    <row r="1919" customHeight="1" spans="1:14">
      <c r="A1919" s="19">
        <f t="shared" ref="A1919:A1931" si="376">ROW()-2</f>
        <v>1917</v>
      </c>
      <c r="B1919" s="19" t="s">
        <v>6401</v>
      </c>
      <c r="C1919" s="19" t="s">
        <v>6402</v>
      </c>
      <c r="D1919" s="20" t="s">
        <v>1436</v>
      </c>
      <c r="E1919" s="19" t="s">
        <v>3218</v>
      </c>
      <c r="F1919" s="19">
        <v>4999</v>
      </c>
      <c r="G1919" s="19">
        <v>4999</v>
      </c>
      <c r="H1919" s="19">
        <v>799.84</v>
      </c>
      <c r="I1919" s="19">
        <v>339.93</v>
      </c>
      <c r="J1919" s="19">
        <v>0</v>
      </c>
      <c r="K1919" s="19">
        <v>202501</v>
      </c>
      <c r="L1919" s="19">
        <v>1139.77</v>
      </c>
      <c r="M1919" s="19">
        <v>1139.77</v>
      </c>
      <c r="N1919" s="19">
        <v>10</v>
      </c>
    </row>
    <row r="1920" customHeight="1" spans="1:14">
      <c r="A1920" s="19">
        <f t="shared" si="376"/>
        <v>1918</v>
      </c>
      <c r="B1920" s="19" t="s">
        <v>6403</v>
      </c>
      <c r="C1920" s="19" t="s">
        <v>5886</v>
      </c>
      <c r="D1920" s="20" t="s">
        <v>1436</v>
      </c>
      <c r="E1920" s="19" t="s">
        <v>6404</v>
      </c>
      <c r="F1920" s="19">
        <v>4999</v>
      </c>
      <c r="G1920" s="19">
        <v>4999</v>
      </c>
      <c r="H1920" s="19">
        <v>2399.52</v>
      </c>
      <c r="I1920" s="19">
        <v>1019.79</v>
      </c>
      <c r="J1920" s="19">
        <v>0</v>
      </c>
      <c r="K1920" s="19" t="s">
        <v>1744</v>
      </c>
      <c r="L1920" s="19">
        <v>3419.31</v>
      </c>
      <c r="M1920" s="19">
        <v>3419.31</v>
      </c>
      <c r="N1920" s="19">
        <v>10</v>
      </c>
    </row>
    <row r="1921" customHeight="1" spans="1:14">
      <c r="A1921" s="19">
        <f t="shared" si="376"/>
        <v>1919</v>
      </c>
      <c r="B1921" s="19" t="s">
        <v>6405</v>
      </c>
      <c r="C1921" s="19" t="s">
        <v>6406</v>
      </c>
      <c r="D1921" s="20" t="s">
        <v>1436</v>
      </c>
      <c r="E1921" s="19" t="s">
        <v>3926</v>
      </c>
      <c r="F1921" s="19">
        <v>4999</v>
      </c>
      <c r="G1921" s="19">
        <v>4999</v>
      </c>
      <c r="H1921" s="19">
        <v>2399.52</v>
      </c>
      <c r="I1921" s="19">
        <v>1019.79</v>
      </c>
      <c r="J1921" s="19">
        <v>0</v>
      </c>
      <c r="K1921" s="19" t="s">
        <v>1744</v>
      </c>
      <c r="L1921" s="19">
        <v>3419.31</v>
      </c>
      <c r="M1921" s="19">
        <v>3419.31</v>
      </c>
      <c r="N1921" s="19">
        <v>10</v>
      </c>
    </row>
    <row r="1922" customHeight="1" spans="1:14">
      <c r="A1922" s="19">
        <f t="shared" si="376"/>
        <v>1920</v>
      </c>
      <c r="B1922" s="19" t="s">
        <v>6407</v>
      </c>
      <c r="C1922" s="19" t="s">
        <v>6408</v>
      </c>
      <c r="D1922" s="20" t="s">
        <v>1436</v>
      </c>
      <c r="E1922" s="19" t="s">
        <v>2054</v>
      </c>
      <c r="F1922" s="19">
        <v>4999</v>
      </c>
      <c r="G1922" s="19">
        <v>4999</v>
      </c>
      <c r="H1922" s="19">
        <v>799.84</v>
      </c>
      <c r="I1922" s="19">
        <v>339.93</v>
      </c>
      <c r="J1922" s="19">
        <v>0</v>
      </c>
      <c r="K1922" s="19">
        <v>202501</v>
      </c>
      <c r="L1922" s="19">
        <v>1139.77</v>
      </c>
      <c r="M1922" s="19">
        <v>1139.77</v>
      </c>
      <c r="N1922" s="19">
        <v>9</v>
      </c>
    </row>
    <row r="1923" customHeight="1" spans="1:14">
      <c r="A1923" s="19">
        <f t="shared" si="376"/>
        <v>1921</v>
      </c>
      <c r="B1923" s="19" t="s">
        <v>6409</v>
      </c>
      <c r="C1923" s="19" t="s">
        <v>6410</v>
      </c>
      <c r="D1923" s="20" t="s">
        <v>1440</v>
      </c>
      <c r="E1923" s="19" t="s">
        <v>3125</v>
      </c>
      <c r="F1923" s="19">
        <v>4999</v>
      </c>
      <c r="G1923" s="19">
        <v>4999</v>
      </c>
      <c r="H1923" s="19">
        <v>2399.52</v>
      </c>
      <c r="I1923" s="19">
        <v>1019.79</v>
      </c>
      <c r="J1923" s="19">
        <v>0</v>
      </c>
      <c r="K1923" s="19" t="s">
        <v>1744</v>
      </c>
      <c r="L1923" s="19">
        <v>3419.31</v>
      </c>
      <c r="M1923" s="19">
        <f>L1923</f>
        <v>3419.31</v>
      </c>
      <c r="N1923" s="19">
        <v>12</v>
      </c>
    </row>
    <row r="1924" customHeight="1" spans="1:14">
      <c r="A1924" s="19">
        <f t="shared" si="376"/>
        <v>1922</v>
      </c>
      <c r="B1924" s="19" t="s">
        <v>6411</v>
      </c>
      <c r="C1924" s="19" t="s">
        <v>6412</v>
      </c>
      <c r="D1924" s="20" t="s">
        <v>1444</v>
      </c>
      <c r="E1924" s="19" t="s">
        <v>5134</v>
      </c>
      <c r="F1924" s="19">
        <v>4999</v>
      </c>
      <c r="G1924" s="19">
        <v>4999</v>
      </c>
      <c r="H1924" s="19">
        <v>2399.52</v>
      </c>
      <c r="I1924" s="19">
        <v>1019.79</v>
      </c>
      <c r="J1924" s="19">
        <v>0</v>
      </c>
      <c r="K1924" s="19" t="s">
        <v>1744</v>
      </c>
      <c r="L1924" s="19">
        <f>H1924+I1924</f>
        <v>3419.31</v>
      </c>
      <c r="M1924" s="19">
        <f>L1924</f>
        <v>3419.31</v>
      </c>
      <c r="N1924" s="19">
        <v>15</v>
      </c>
    </row>
    <row r="1925" customHeight="1" spans="1:14">
      <c r="A1925" s="19">
        <f t="shared" si="376"/>
        <v>1923</v>
      </c>
      <c r="B1925" s="19" t="s">
        <v>6413</v>
      </c>
      <c r="C1925" s="19" t="s">
        <v>6414</v>
      </c>
      <c r="D1925" s="20" t="s">
        <v>1444</v>
      </c>
      <c r="E1925" s="19" t="s">
        <v>6415</v>
      </c>
      <c r="F1925" s="19">
        <v>4999</v>
      </c>
      <c r="G1925" s="19">
        <v>4999</v>
      </c>
      <c r="H1925" s="19">
        <v>2399.52</v>
      </c>
      <c r="I1925" s="19">
        <v>1019.79</v>
      </c>
      <c r="J1925" s="19">
        <v>0</v>
      </c>
      <c r="K1925" s="19" t="s">
        <v>1744</v>
      </c>
      <c r="L1925" s="19">
        <v>3419.31</v>
      </c>
      <c r="M1925" s="19">
        <v>3419.31</v>
      </c>
      <c r="N1925" s="19">
        <v>15</v>
      </c>
    </row>
    <row r="1926" customHeight="1" spans="1:14">
      <c r="A1926" s="19">
        <f t="shared" si="376"/>
        <v>1924</v>
      </c>
      <c r="B1926" s="19" t="s">
        <v>6416</v>
      </c>
      <c r="C1926" s="19" t="s">
        <v>2738</v>
      </c>
      <c r="D1926" s="20" t="s">
        <v>1444</v>
      </c>
      <c r="E1926" s="19" t="s">
        <v>5236</v>
      </c>
      <c r="F1926" s="19">
        <v>4999</v>
      </c>
      <c r="G1926" s="19">
        <v>4999</v>
      </c>
      <c r="H1926" s="19">
        <v>2399.52</v>
      </c>
      <c r="I1926" s="19">
        <v>1019.79</v>
      </c>
      <c r="J1926" s="19">
        <v>0</v>
      </c>
      <c r="K1926" s="19" t="s">
        <v>1744</v>
      </c>
      <c r="L1926" s="19">
        <v>3419.31</v>
      </c>
      <c r="M1926" s="19">
        <v>3419.31</v>
      </c>
      <c r="N1926" s="19">
        <v>15</v>
      </c>
    </row>
    <row r="1927" customHeight="1" spans="1:14">
      <c r="A1927" s="19">
        <f t="shared" si="376"/>
        <v>1925</v>
      </c>
      <c r="B1927" s="19" t="s">
        <v>6417</v>
      </c>
      <c r="C1927" s="19" t="s">
        <v>6418</v>
      </c>
      <c r="D1927" s="20" t="s">
        <v>1444</v>
      </c>
      <c r="E1927" s="19" t="s">
        <v>3424</v>
      </c>
      <c r="F1927" s="19">
        <v>6000</v>
      </c>
      <c r="G1927" s="19">
        <v>6000</v>
      </c>
      <c r="H1927" s="19">
        <v>2880</v>
      </c>
      <c r="I1927" s="19">
        <v>1224</v>
      </c>
      <c r="J1927" s="19">
        <v>0</v>
      </c>
      <c r="K1927" s="19" t="s">
        <v>1744</v>
      </c>
      <c r="L1927" s="19">
        <v>4104</v>
      </c>
      <c r="M1927" s="19">
        <v>4104</v>
      </c>
      <c r="N1927" s="19">
        <v>17</v>
      </c>
    </row>
    <row r="1928" customHeight="1" spans="1:14">
      <c r="A1928" s="19">
        <f t="shared" si="376"/>
        <v>1926</v>
      </c>
      <c r="B1928" s="19" t="s">
        <v>6419</v>
      </c>
      <c r="C1928" s="19" t="s">
        <v>6420</v>
      </c>
      <c r="D1928" s="20" t="s">
        <v>1448</v>
      </c>
      <c r="E1928" s="19" t="s">
        <v>2679</v>
      </c>
      <c r="F1928" s="19">
        <v>4999</v>
      </c>
      <c r="G1928" s="19">
        <v>4999</v>
      </c>
      <c r="H1928" s="19">
        <v>799.84</v>
      </c>
      <c r="I1928" s="19">
        <v>339.93</v>
      </c>
      <c r="J1928" s="19">
        <v>0</v>
      </c>
      <c r="K1928" s="19" t="s">
        <v>1976</v>
      </c>
      <c r="L1928" s="19">
        <f>H1928+I1928</f>
        <v>1139.77</v>
      </c>
      <c r="M1928" s="19">
        <v>1139.77</v>
      </c>
      <c r="N1928" s="19">
        <v>0</v>
      </c>
    </row>
    <row r="1929" customHeight="1" spans="1:14">
      <c r="A1929" s="19">
        <f t="shared" si="376"/>
        <v>1927</v>
      </c>
      <c r="B1929" s="19" t="s">
        <v>6421</v>
      </c>
      <c r="C1929" s="19" t="s">
        <v>6422</v>
      </c>
      <c r="D1929" s="20" t="s">
        <v>1452</v>
      </c>
      <c r="E1929" s="19" t="s">
        <v>1879</v>
      </c>
      <c r="F1929" s="19">
        <v>4999</v>
      </c>
      <c r="G1929" s="19">
        <v>4999</v>
      </c>
      <c r="H1929" s="19">
        <v>2399.52</v>
      </c>
      <c r="I1929" s="19">
        <v>1019.79</v>
      </c>
      <c r="J1929" s="19">
        <v>0</v>
      </c>
      <c r="K1929" s="19" t="s">
        <v>1744</v>
      </c>
      <c r="L1929" s="19">
        <v>3419.31</v>
      </c>
      <c r="M1929" s="19">
        <v>3419.31</v>
      </c>
      <c r="N1929" s="19">
        <v>30</v>
      </c>
    </row>
    <row r="1930" customHeight="1" spans="1:14">
      <c r="A1930" s="19">
        <f t="shared" si="376"/>
        <v>1928</v>
      </c>
      <c r="B1930" s="19" t="s">
        <v>6423</v>
      </c>
      <c r="C1930" s="19" t="s">
        <v>3065</v>
      </c>
      <c r="D1930" s="20" t="s">
        <v>1452</v>
      </c>
      <c r="E1930" s="19" t="s">
        <v>1753</v>
      </c>
      <c r="F1930" s="19">
        <v>4999</v>
      </c>
      <c r="G1930" s="19">
        <v>4999</v>
      </c>
      <c r="H1930" s="19">
        <v>2399.52</v>
      </c>
      <c r="I1930" s="19">
        <v>1019.79</v>
      </c>
      <c r="J1930" s="19">
        <v>0</v>
      </c>
      <c r="K1930" s="19" t="s">
        <v>1744</v>
      </c>
      <c r="L1930" s="19">
        <v>3419.31</v>
      </c>
      <c r="M1930" s="19">
        <v>3419.31</v>
      </c>
      <c r="N1930" s="19">
        <v>30</v>
      </c>
    </row>
    <row r="1931" customHeight="1" spans="1:14">
      <c r="A1931" s="19">
        <f t="shared" si="376"/>
        <v>1929</v>
      </c>
      <c r="B1931" s="19" t="s">
        <v>6424</v>
      </c>
      <c r="C1931" s="19" t="s">
        <v>6425</v>
      </c>
      <c r="D1931" s="20" t="s">
        <v>1452</v>
      </c>
      <c r="E1931" s="19" t="s">
        <v>3053</v>
      </c>
      <c r="F1931" s="19">
        <v>4999</v>
      </c>
      <c r="G1931" s="19">
        <v>4999</v>
      </c>
      <c r="H1931" s="19">
        <v>2399.52</v>
      </c>
      <c r="I1931" s="19">
        <v>1019.79</v>
      </c>
      <c r="J1931" s="19">
        <v>0</v>
      </c>
      <c r="K1931" s="19" t="s">
        <v>1744</v>
      </c>
      <c r="L1931" s="19">
        <v>3419.31</v>
      </c>
      <c r="M1931" s="19">
        <v>3419.31</v>
      </c>
      <c r="N1931" s="19">
        <v>30</v>
      </c>
    </row>
    <row r="1932" customHeight="1" spans="1:14">
      <c r="A1932" s="19">
        <f t="shared" ref="A1932:A1941" si="377">ROW()-2</f>
        <v>1930</v>
      </c>
      <c r="B1932" s="19" t="s">
        <v>6426</v>
      </c>
      <c r="C1932" s="19" t="s">
        <v>6427</v>
      </c>
      <c r="D1932" s="20" t="s">
        <v>1452</v>
      </c>
      <c r="E1932" s="19" t="s">
        <v>3391</v>
      </c>
      <c r="F1932" s="19">
        <v>4999</v>
      </c>
      <c r="G1932" s="19">
        <v>4999</v>
      </c>
      <c r="H1932" s="19">
        <v>2399.52</v>
      </c>
      <c r="I1932" s="19">
        <v>1019.79</v>
      </c>
      <c r="J1932" s="19">
        <v>0</v>
      </c>
      <c r="K1932" s="19" t="s">
        <v>1744</v>
      </c>
      <c r="L1932" s="19">
        <v>3419.31</v>
      </c>
      <c r="M1932" s="19">
        <v>3419.31</v>
      </c>
      <c r="N1932" s="19">
        <v>30</v>
      </c>
    </row>
    <row r="1933" customHeight="1" spans="1:14">
      <c r="A1933" s="19">
        <f t="shared" si="377"/>
        <v>1931</v>
      </c>
      <c r="B1933" s="19" t="s">
        <v>6428</v>
      </c>
      <c r="C1933" s="19" t="s">
        <v>6429</v>
      </c>
      <c r="D1933" s="20" t="s">
        <v>1452</v>
      </c>
      <c r="E1933" s="19" t="s">
        <v>2559</v>
      </c>
      <c r="F1933" s="19">
        <v>4999</v>
      </c>
      <c r="G1933" s="19">
        <v>4999</v>
      </c>
      <c r="H1933" s="19">
        <v>2399.52</v>
      </c>
      <c r="I1933" s="19">
        <v>1019.79</v>
      </c>
      <c r="J1933" s="19">
        <v>0</v>
      </c>
      <c r="K1933" s="19" t="s">
        <v>1744</v>
      </c>
      <c r="L1933" s="19">
        <v>3419.31</v>
      </c>
      <c r="M1933" s="19">
        <v>3419.31</v>
      </c>
      <c r="N1933" s="19">
        <v>30</v>
      </c>
    </row>
    <row r="1934" customHeight="1" spans="1:14">
      <c r="A1934" s="19">
        <f t="shared" si="377"/>
        <v>1932</v>
      </c>
      <c r="B1934" s="19" t="s">
        <v>6430</v>
      </c>
      <c r="C1934" s="19" t="s">
        <v>4595</v>
      </c>
      <c r="D1934" s="20" t="s">
        <v>1452</v>
      </c>
      <c r="E1934" s="19" t="s">
        <v>6110</v>
      </c>
      <c r="F1934" s="19">
        <v>4999</v>
      </c>
      <c r="G1934" s="19">
        <v>4999</v>
      </c>
      <c r="H1934" s="19">
        <v>2399.52</v>
      </c>
      <c r="I1934" s="19">
        <v>1019.79</v>
      </c>
      <c r="J1934" s="19">
        <v>0</v>
      </c>
      <c r="K1934" s="19" t="s">
        <v>1744</v>
      </c>
      <c r="L1934" s="19">
        <v>3419.31</v>
      </c>
      <c r="M1934" s="19">
        <v>3419.31</v>
      </c>
      <c r="N1934" s="19">
        <v>30</v>
      </c>
    </row>
    <row r="1935" customHeight="1" spans="1:14">
      <c r="A1935" s="19">
        <f t="shared" si="377"/>
        <v>1933</v>
      </c>
      <c r="B1935" s="19" t="s">
        <v>6431</v>
      </c>
      <c r="C1935" s="19" t="s">
        <v>3246</v>
      </c>
      <c r="D1935" s="20" t="s">
        <v>1452</v>
      </c>
      <c r="E1935" s="19" t="s">
        <v>2576</v>
      </c>
      <c r="F1935" s="19">
        <v>4999</v>
      </c>
      <c r="G1935" s="19">
        <v>4999</v>
      </c>
      <c r="H1935" s="19">
        <v>2399.52</v>
      </c>
      <c r="I1935" s="19">
        <v>1019.79</v>
      </c>
      <c r="J1935" s="19">
        <v>0</v>
      </c>
      <c r="K1935" s="19" t="s">
        <v>1744</v>
      </c>
      <c r="L1935" s="19">
        <v>3419.31</v>
      </c>
      <c r="M1935" s="19">
        <v>3419.31</v>
      </c>
      <c r="N1935" s="19">
        <v>30</v>
      </c>
    </row>
    <row r="1936" customHeight="1" spans="1:14">
      <c r="A1936" s="19">
        <f t="shared" si="377"/>
        <v>1934</v>
      </c>
      <c r="B1936" s="19" t="s">
        <v>6432</v>
      </c>
      <c r="C1936" s="19" t="s">
        <v>6433</v>
      </c>
      <c r="D1936" s="20" t="s">
        <v>1452</v>
      </c>
      <c r="E1936" s="19" t="s">
        <v>1942</v>
      </c>
      <c r="F1936" s="19">
        <v>4999</v>
      </c>
      <c r="G1936" s="19">
        <v>4999</v>
      </c>
      <c r="H1936" s="19">
        <v>2399.52</v>
      </c>
      <c r="I1936" s="19">
        <v>1019.79</v>
      </c>
      <c r="J1936" s="19">
        <v>0</v>
      </c>
      <c r="K1936" s="19" t="s">
        <v>1744</v>
      </c>
      <c r="L1936" s="19">
        <v>3419.31</v>
      </c>
      <c r="M1936" s="19">
        <v>3419.31</v>
      </c>
      <c r="N1936" s="19">
        <v>30</v>
      </c>
    </row>
    <row r="1937" customHeight="1" spans="1:14">
      <c r="A1937" s="19">
        <f t="shared" si="377"/>
        <v>1935</v>
      </c>
      <c r="B1937" s="19" t="s">
        <v>6434</v>
      </c>
      <c r="C1937" s="19" t="s">
        <v>5391</v>
      </c>
      <c r="D1937" s="20" t="s">
        <v>1452</v>
      </c>
      <c r="E1937" s="19" t="s">
        <v>2694</v>
      </c>
      <c r="F1937" s="19">
        <v>4999</v>
      </c>
      <c r="G1937" s="19">
        <v>4999</v>
      </c>
      <c r="H1937" s="19">
        <v>2399.52</v>
      </c>
      <c r="I1937" s="19">
        <v>1019.79</v>
      </c>
      <c r="J1937" s="19">
        <v>0</v>
      </c>
      <c r="K1937" s="19" t="s">
        <v>1744</v>
      </c>
      <c r="L1937" s="19">
        <v>3419.31</v>
      </c>
      <c r="M1937" s="19">
        <v>3419.31</v>
      </c>
      <c r="N1937" s="19">
        <v>30</v>
      </c>
    </row>
    <row r="1938" customHeight="1" spans="1:14">
      <c r="A1938" s="19">
        <f t="shared" si="377"/>
        <v>1936</v>
      </c>
      <c r="B1938" s="19" t="s">
        <v>6435</v>
      </c>
      <c r="C1938" s="19" t="s">
        <v>6436</v>
      </c>
      <c r="D1938" s="20" t="s">
        <v>1452</v>
      </c>
      <c r="E1938" s="19" t="s">
        <v>2089</v>
      </c>
      <c r="F1938" s="19">
        <v>4999</v>
      </c>
      <c r="G1938" s="19">
        <v>4999</v>
      </c>
      <c r="H1938" s="19">
        <v>2399.52</v>
      </c>
      <c r="I1938" s="19">
        <v>1019.79</v>
      </c>
      <c r="J1938" s="19">
        <v>0</v>
      </c>
      <c r="K1938" s="19" t="s">
        <v>1744</v>
      </c>
      <c r="L1938" s="19">
        <v>3419.31</v>
      </c>
      <c r="M1938" s="19">
        <v>3419.31</v>
      </c>
      <c r="N1938" s="19">
        <v>30</v>
      </c>
    </row>
    <row r="1939" customHeight="1" spans="1:14">
      <c r="A1939" s="19">
        <f t="shared" si="377"/>
        <v>1937</v>
      </c>
      <c r="B1939" s="19" t="s">
        <v>6437</v>
      </c>
      <c r="C1939" s="19" t="s">
        <v>6438</v>
      </c>
      <c r="D1939" s="20" t="s">
        <v>1452</v>
      </c>
      <c r="E1939" s="19" t="s">
        <v>5242</v>
      </c>
      <c r="F1939" s="19">
        <v>4999</v>
      </c>
      <c r="G1939" s="19">
        <v>4999</v>
      </c>
      <c r="H1939" s="19">
        <v>2399.52</v>
      </c>
      <c r="I1939" s="19">
        <v>1019.79</v>
      </c>
      <c r="J1939" s="19">
        <v>0</v>
      </c>
      <c r="K1939" s="19" t="s">
        <v>1744</v>
      </c>
      <c r="L1939" s="19">
        <v>3419.31</v>
      </c>
      <c r="M1939" s="19">
        <v>3419.31</v>
      </c>
      <c r="N1939" s="19">
        <v>30</v>
      </c>
    </row>
    <row r="1940" customHeight="1" spans="1:14">
      <c r="A1940" s="19">
        <f t="shared" si="377"/>
        <v>1938</v>
      </c>
      <c r="B1940" s="19" t="s">
        <v>6439</v>
      </c>
      <c r="C1940" s="19" t="s">
        <v>2738</v>
      </c>
      <c r="D1940" s="20" t="s">
        <v>1452</v>
      </c>
      <c r="E1940" s="19" t="s">
        <v>6440</v>
      </c>
      <c r="F1940" s="19">
        <v>4999</v>
      </c>
      <c r="G1940" s="19">
        <v>4999</v>
      </c>
      <c r="H1940" s="19">
        <v>2399.52</v>
      </c>
      <c r="I1940" s="19">
        <v>1019.79</v>
      </c>
      <c r="J1940" s="19">
        <v>0</v>
      </c>
      <c r="K1940" s="19" t="s">
        <v>1744</v>
      </c>
      <c r="L1940" s="19">
        <v>3419.31</v>
      </c>
      <c r="M1940" s="19">
        <v>3419.31</v>
      </c>
      <c r="N1940" s="19">
        <v>30</v>
      </c>
    </row>
    <row r="1941" customHeight="1" spans="1:14">
      <c r="A1941" s="19">
        <f t="shared" si="377"/>
        <v>1939</v>
      </c>
      <c r="B1941" s="19" t="s">
        <v>6441</v>
      </c>
      <c r="C1941" s="19" t="s">
        <v>6442</v>
      </c>
      <c r="D1941" s="20" t="s">
        <v>1452</v>
      </c>
      <c r="E1941" s="19" t="s">
        <v>5058</v>
      </c>
      <c r="F1941" s="19">
        <v>4999</v>
      </c>
      <c r="G1941" s="19">
        <v>4999</v>
      </c>
      <c r="H1941" s="19">
        <v>2399.52</v>
      </c>
      <c r="I1941" s="19">
        <v>1019.79</v>
      </c>
      <c r="J1941" s="19">
        <v>0</v>
      </c>
      <c r="K1941" s="19" t="s">
        <v>1744</v>
      </c>
      <c r="L1941" s="19">
        <v>3419.31</v>
      </c>
      <c r="M1941" s="19">
        <v>3419.31</v>
      </c>
      <c r="N1941" s="19">
        <v>30</v>
      </c>
    </row>
    <row r="1942" customHeight="1" spans="1:14">
      <c r="A1942" s="19">
        <f t="shared" ref="A1942:A1951" si="378">ROW()-2</f>
        <v>1940</v>
      </c>
      <c r="B1942" s="19" t="s">
        <v>6443</v>
      </c>
      <c r="C1942" s="19" t="s">
        <v>6444</v>
      </c>
      <c r="D1942" s="20" t="s">
        <v>1452</v>
      </c>
      <c r="E1942" s="19" t="s">
        <v>2481</v>
      </c>
      <c r="F1942" s="19">
        <v>4999</v>
      </c>
      <c r="G1942" s="19">
        <v>4999</v>
      </c>
      <c r="H1942" s="19">
        <v>2399.52</v>
      </c>
      <c r="I1942" s="19">
        <v>1019.79</v>
      </c>
      <c r="J1942" s="19">
        <v>0</v>
      </c>
      <c r="K1942" s="19" t="s">
        <v>1744</v>
      </c>
      <c r="L1942" s="19">
        <v>3419.31</v>
      </c>
      <c r="M1942" s="19">
        <v>3419.31</v>
      </c>
      <c r="N1942" s="19">
        <v>30</v>
      </c>
    </row>
    <row r="1943" customHeight="1" spans="1:14">
      <c r="A1943" s="19">
        <f t="shared" si="378"/>
        <v>1941</v>
      </c>
      <c r="B1943" s="19" t="s">
        <v>6445</v>
      </c>
      <c r="C1943" s="19" t="s">
        <v>6446</v>
      </c>
      <c r="D1943" s="20" t="s">
        <v>1452</v>
      </c>
      <c r="E1943" s="19" t="s">
        <v>2491</v>
      </c>
      <c r="F1943" s="19">
        <v>4999</v>
      </c>
      <c r="G1943" s="19">
        <v>4999</v>
      </c>
      <c r="H1943" s="19">
        <v>2399.52</v>
      </c>
      <c r="I1943" s="19">
        <v>1019.79</v>
      </c>
      <c r="J1943" s="19">
        <v>0</v>
      </c>
      <c r="K1943" s="19" t="s">
        <v>1744</v>
      </c>
      <c r="L1943" s="19">
        <v>3419.31</v>
      </c>
      <c r="M1943" s="19">
        <v>3419.31</v>
      </c>
      <c r="N1943" s="19">
        <v>30</v>
      </c>
    </row>
    <row r="1944" customHeight="1" spans="1:14">
      <c r="A1944" s="19">
        <f t="shared" si="378"/>
        <v>1942</v>
      </c>
      <c r="B1944" s="19" t="s">
        <v>6447</v>
      </c>
      <c r="C1944" s="19" t="s">
        <v>6448</v>
      </c>
      <c r="D1944" s="20" t="s">
        <v>1452</v>
      </c>
      <c r="E1944" s="19" t="s">
        <v>1801</v>
      </c>
      <c r="F1944" s="19">
        <v>4999</v>
      </c>
      <c r="G1944" s="19">
        <v>4999</v>
      </c>
      <c r="H1944" s="19">
        <v>2399.52</v>
      </c>
      <c r="I1944" s="19">
        <v>1019.79</v>
      </c>
      <c r="J1944" s="19">
        <v>0</v>
      </c>
      <c r="K1944" s="19" t="s">
        <v>1744</v>
      </c>
      <c r="L1944" s="19">
        <v>3419.31</v>
      </c>
      <c r="M1944" s="19">
        <v>3419.31</v>
      </c>
      <c r="N1944" s="19">
        <v>30</v>
      </c>
    </row>
    <row r="1945" customHeight="1" spans="1:14">
      <c r="A1945" s="19">
        <f t="shared" si="378"/>
        <v>1943</v>
      </c>
      <c r="B1945" s="19" t="s">
        <v>6449</v>
      </c>
      <c r="C1945" s="19" t="s">
        <v>2972</v>
      </c>
      <c r="D1945" s="20" t="s">
        <v>1452</v>
      </c>
      <c r="E1945" s="19" t="s">
        <v>2326</v>
      </c>
      <c r="F1945" s="19">
        <v>4999</v>
      </c>
      <c r="G1945" s="19">
        <v>4999</v>
      </c>
      <c r="H1945" s="19">
        <v>2399.52</v>
      </c>
      <c r="I1945" s="19">
        <v>1019.79</v>
      </c>
      <c r="J1945" s="19">
        <v>0</v>
      </c>
      <c r="K1945" s="19" t="s">
        <v>1744</v>
      </c>
      <c r="L1945" s="19">
        <v>3419.31</v>
      </c>
      <c r="M1945" s="19">
        <v>3419.31</v>
      </c>
      <c r="N1945" s="19">
        <v>30</v>
      </c>
    </row>
    <row r="1946" customHeight="1" spans="1:14">
      <c r="A1946" s="19">
        <f t="shared" si="378"/>
        <v>1944</v>
      </c>
      <c r="B1946" s="19" t="s">
        <v>6450</v>
      </c>
      <c r="C1946" s="19" t="s">
        <v>6451</v>
      </c>
      <c r="D1946" s="20" t="s">
        <v>1452</v>
      </c>
      <c r="E1946" s="19" t="s">
        <v>1801</v>
      </c>
      <c r="F1946" s="19">
        <v>4999</v>
      </c>
      <c r="G1946" s="19">
        <v>4999</v>
      </c>
      <c r="H1946" s="19">
        <v>2399.52</v>
      </c>
      <c r="I1946" s="19">
        <v>1019.79</v>
      </c>
      <c r="J1946" s="19">
        <v>0</v>
      </c>
      <c r="K1946" s="19" t="s">
        <v>1744</v>
      </c>
      <c r="L1946" s="19">
        <v>3419.31</v>
      </c>
      <c r="M1946" s="19">
        <v>3419.31</v>
      </c>
      <c r="N1946" s="19">
        <v>30</v>
      </c>
    </row>
    <row r="1947" customHeight="1" spans="1:14">
      <c r="A1947" s="19">
        <f t="shared" si="378"/>
        <v>1945</v>
      </c>
      <c r="B1947" s="19" t="s">
        <v>6452</v>
      </c>
      <c r="C1947" s="19" t="s">
        <v>6453</v>
      </c>
      <c r="D1947" s="20" t="s">
        <v>1452</v>
      </c>
      <c r="E1947" s="19" t="s">
        <v>4151</v>
      </c>
      <c r="F1947" s="19">
        <v>4999</v>
      </c>
      <c r="G1947" s="19">
        <v>4999</v>
      </c>
      <c r="H1947" s="19">
        <v>2399.52</v>
      </c>
      <c r="I1947" s="19">
        <v>1019.79</v>
      </c>
      <c r="J1947" s="19">
        <v>0</v>
      </c>
      <c r="K1947" s="19" t="s">
        <v>1744</v>
      </c>
      <c r="L1947" s="19">
        <v>3419.31</v>
      </c>
      <c r="M1947" s="19">
        <v>3419.31</v>
      </c>
      <c r="N1947" s="19">
        <v>30</v>
      </c>
    </row>
    <row r="1948" customHeight="1" spans="1:14">
      <c r="A1948" s="19">
        <f t="shared" si="378"/>
        <v>1946</v>
      </c>
      <c r="B1948" s="19" t="s">
        <v>6454</v>
      </c>
      <c r="C1948" s="19" t="s">
        <v>5187</v>
      </c>
      <c r="D1948" s="20" t="s">
        <v>1452</v>
      </c>
      <c r="E1948" s="19" t="s">
        <v>6455</v>
      </c>
      <c r="F1948" s="19">
        <v>4999</v>
      </c>
      <c r="G1948" s="19">
        <v>4999</v>
      </c>
      <c r="H1948" s="19">
        <v>2399.52</v>
      </c>
      <c r="I1948" s="19">
        <v>1019.79</v>
      </c>
      <c r="J1948" s="19">
        <v>0</v>
      </c>
      <c r="K1948" s="19" t="s">
        <v>1744</v>
      </c>
      <c r="L1948" s="19">
        <v>3419.31</v>
      </c>
      <c r="M1948" s="19">
        <v>3419.31</v>
      </c>
      <c r="N1948" s="19">
        <v>30</v>
      </c>
    </row>
    <row r="1949" customHeight="1" spans="1:14">
      <c r="A1949" s="19">
        <f t="shared" si="378"/>
        <v>1947</v>
      </c>
      <c r="B1949" s="19" t="s">
        <v>6456</v>
      </c>
      <c r="C1949" s="19" t="s">
        <v>1752</v>
      </c>
      <c r="D1949" s="20" t="s">
        <v>1452</v>
      </c>
      <c r="E1949" s="19" t="s">
        <v>4614</v>
      </c>
      <c r="F1949" s="19">
        <v>4999</v>
      </c>
      <c r="G1949" s="19">
        <v>4999</v>
      </c>
      <c r="H1949" s="19">
        <v>2399.52</v>
      </c>
      <c r="I1949" s="19">
        <v>1019.79</v>
      </c>
      <c r="J1949" s="19">
        <v>0</v>
      </c>
      <c r="K1949" s="19" t="s">
        <v>1744</v>
      </c>
      <c r="L1949" s="19">
        <v>3419.31</v>
      </c>
      <c r="M1949" s="19">
        <v>3419.31</v>
      </c>
      <c r="N1949" s="19">
        <v>30</v>
      </c>
    </row>
    <row r="1950" customHeight="1" spans="1:14">
      <c r="A1950" s="19">
        <f t="shared" si="378"/>
        <v>1948</v>
      </c>
      <c r="B1950" s="19" t="s">
        <v>6457</v>
      </c>
      <c r="C1950" s="19" t="s">
        <v>2899</v>
      </c>
      <c r="D1950" s="20" t="s">
        <v>1452</v>
      </c>
      <c r="E1950" s="19" t="s">
        <v>1997</v>
      </c>
      <c r="F1950" s="19">
        <v>7625</v>
      </c>
      <c r="G1950" s="19">
        <v>7625</v>
      </c>
      <c r="H1950" s="19">
        <v>3660</v>
      </c>
      <c r="I1950" s="19">
        <v>1555.5</v>
      </c>
      <c r="J1950" s="19">
        <v>0</v>
      </c>
      <c r="K1950" s="19" t="s">
        <v>1744</v>
      </c>
      <c r="L1950" s="19">
        <v>5215.5</v>
      </c>
      <c r="M1950" s="19">
        <v>5215.5</v>
      </c>
      <c r="N1950" s="19">
        <v>30</v>
      </c>
    </row>
    <row r="1951" customHeight="1" spans="1:14">
      <c r="A1951" s="19">
        <f t="shared" si="378"/>
        <v>1949</v>
      </c>
      <c r="B1951" s="19" t="s">
        <v>6458</v>
      </c>
      <c r="C1951" s="19" t="s">
        <v>6459</v>
      </c>
      <c r="D1951" s="20" t="s">
        <v>1452</v>
      </c>
      <c r="E1951" s="19" t="s">
        <v>3038</v>
      </c>
      <c r="F1951" s="19">
        <v>4999</v>
      </c>
      <c r="G1951" s="19">
        <v>4999</v>
      </c>
      <c r="H1951" s="19">
        <v>2399.52</v>
      </c>
      <c r="I1951" s="19">
        <v>1019.79</v>
      </c>
      <c r="J1951" s="19">
        <v>0</v>
      </c>
      <c r="K1951" s="19" t="s">
        <v>1744</v>
      </c>
      <c r="L1951" s="19">
        <v>3419.31</v>
      </c>
      <c r="M1951" s="19">
        <v>3419.31</v>
      </c>
      <c r="N1951" s="19">
        <v>30</v>
      </c>
    </row>
    <row r="1952" customHeight="1" spans="1:14">
      <c r="A1952" s="19">
        <f t="shared" ref="A1952:A1961" si="379">ROW()-2</f>
        <v>1950</v>
      </c>
      <c r="B1952" s="19" t="s">
        <v>6460</v>
      </c>
      <c r="C1952" s="19" t="s">
        <v>4870</v>
      </c>
      <c r="D1952" s="20" t="s">
        <v>1452</v>
      </c>
      <c r="E1952" s="19" t="s">
        <v>2581</v>
      </c>
      <c r="F1952" s="19">
        <v>4999</v>
      </c>
      <c r="G1952" s="19">
        <v>4999</v>
      </c>
      <c r="H1952" s="19">
        <v>2399.52</v>
      </c>
      <c r="I1952" s="19">
        <v>1019.79</v>
      </c>
      <c r="J1952" s="19">
        <v>0</v>
      </c>
      <c r="K1952" s="19" t="s">
        <v>1744</v>
      </c>
      <c r="L1952" s="19">
        <v>3419.31</v>
      </c>
      <c r="M1952" s="19">
        <v>3419.31</v>
      </c>
      <c r="N1952" s="19">
        <v>30</v>
      </c>
    </row>
    <row r="1953" customHeight="1" spans="1:14">
      <c r="A1953" s="19">
        <f t="shared" si="379"/>
        <v>1951</v>
      </c>
      <c r="B1953" s="19" t="s">
        <v>6461</v>
      </c>
      <c r="C1953" s="19" t="s">
        <v>3022</v>
      </c>
      <c r="D1953" s="20" t="s">
        <v>1452</v>
      </c>
      <c r="E1953" s="19" t="s">
        <v>1778</v>
      </c>
      <c r="F1953" s="19">
        <v>4999</v>
      </c>
      <c r="G1953" s="19">
        <v>4999</v>
      </c>
      <c r="H1953" s="19">
        <v>2399.52</v>
      </c>
      <c r="I1953" s="19">
        <v>1019.79</v>
      </c>
      <c r="J1953" s="19">
        <v>0</v>
      </c>
      <c r="K1953" s="19" t="s">
        <v>1744</v>
      </c>
      <c r="L1953" s="19">
        <v>3419.31</v>
      </c>
      <c r="M1953" s="19">
        <v>3419.31</v>
      </c>
      <c r="N1953" s="19">
        <v>30</v>
      </c>
    </row>
    <row r="1954" customHeight="1" spans="1:14">
      <c r="A1954" s="19">
        <f t="shared" si="379"/>
        <v>1952</v>
      </c>
      <c r="B1954" s="19" t="s">
        <v>6462</v>
      </c>
      <c r="C1954" s="19" t="s">
        <v>6463</v>
      </c>
      <c r="D1954" s="20" t="s">
        <v>1452</v>
      </c>
      <c r="E1954" s="19" t="s">
        <v>1766</v>
      </c>
      <c r="F1954" s="19">
        <v>4999</v>
      </c>
      <c r="G1954" s="19">
        <v>4999</v>
      </c>
      <c r="H1954" s="19">
        <v>2399.52</v>
      </c>
      <c r="I1954" s="19">
        <v>1019.79</v>
      </c>
      <c r="J1954" s="19">
        <v>0</v>
      </c>
      <c r="K1954" s="19" t="s">
        <v>1744</v>
      </c>
      <c r="L1954" s="19">
        <v>3419.31</v>
      </c>
      <c r="M1954" s="19">
        <v>3419.31</v>
      </c>
      <c r="N1954" s="19">
        <v>30</v>
      </c>
    </row>
    <row r="1955" customHeight="1" spans="1:14">
      <c r="A1955" s="19">
        <f t="shared" si="379"/>
        <v>1953</v>
      </c>
      <c r="B1955" s="19" t="s">
        <v>6464</v>
      </c>
      <c r="C1955" s="19" t="s">
        <v>4568</v>
      </c>
      <c r="D1955" s="20" t="s">
        <v>1452</v>
      </c>
      <c r="E1955" s="19" t="s">
        <v>4757</v>
      </c>
      <c r="F1955" s="19">
        <v>4999</v>
      </c>
      <c r="G1955" s="19">
        <v>4999</v>
      </c>
      <c r="H1955" s="19">
        <v>2399.52</v>
      </c>
      <c r="I1955" s="19">
        <v>1019.79</v>
      </c>
      <c r="J1955" s="19">
        <v>0</v>
      </c>
      <c r="K1955" s="19" t="s">
        <v>1744</v>
      </c>
      <c r="L1955" s="19">
        <v>3419.31</v>
      </c>
      <c r="M1955" s="19">
        <v>3419.31</v>
      </c>
      <c r="N1955" s="19">
        <v>30</v>
      </c>
    </row>
    <row r="1956" customHeight="1" spans="1:14">
      <c r="A1956" s="19">
        <f t="shared" si="379"/>
        <v>1954</v>
      </c>
      <c r="B1956" s="19" t="s">
        <v>6465</v>
      </c>
      <c r="C1956" s="19" t="s">
        <v>6466</v>
      </c>
      <c r="D1956" s="20" t="s">
        <v>1452</v>
      </c>
      <c r="E1956" s="19" t="s">
        <v>1786</v>
      </c>
      <c r="F1956" s="19">
        <v>4999</v>
      </c>
      <c r="G1956" s="19">
        <v>4999</v>
      </c>
      <c r="H1956" s="19">
        <v>2399.52</v>
      </c>
      <c r="I1956" s="19">
        <v>1019.79</v>
      </c>
      <c r="J1956" s="19">
        <v>0</v>
      </c>
      <c r="K1956" s="19" t="s">
        <v>1744</v>
      </c>
      <c r="L1956" s="19">
        <v>3419.31</v>
      </c>
      <c r="M1956" s="19">
        <v>3419.31</v>
      </c>
      <c r="N1956" s="19">
        <v>30</v>
      </c>
    </row>
    <row r="1957" customHeight="1" spans="1:14">
      <c r="A1957" s="19">
        <f t="shared" si="379"/>
        <v>1955</v>
      </c>
      <c r="B1957" s="19" t="s">
        <v>6467</v>
      </c>
      <c r="C1957" s="19" t="s">
        <v>4060</v>
      </c>
      <c r="D1957" s="20" t="s">
        <v>1452</v>
      </c>
      <c r="E1957" s="19" t="s">
        <v>1903</v>
      </c>
      <c r="F1957" s="19">
        <v>4999</v>
      </c>
      <c r="G1957" s="19">
        <v>4999</v>
      </c>
      <c r="H1957" s="19">
        <v>2399.52</v>
      </c>
      <c r="I1957" s="19">
        <v>1019.79</v>
      </c>
      <c r="J1957" s="19">
        <v>0</v>
      </c>
      <c r="K1957" s="19" t="s">
        <v>1744</v>
      </c>
      <c r="L1957" s="19">
        <v>3419.31</v>
      </c>
      <c r="M1957" s="19">
        <v>3419.31</v>
      </c>
      <c r="N1957" s="19">
        <v>30</v>
      </c>
    </row>
    <row r="1958" customHeight="1" spans="1:14">
      <c r="A1958" s="19">
        <f t="shared" si="379"/>
        <v>1956</v>
      </c>
      <c r="B1958" s="19" t="s">
        <v>6468</v>
      </c>
      <c r="C1958" s="19" t="s">
        <v>6469</v>
      </c>
      <c r="D1958" s="20" t="s">
        <v>1452</v>
      </c>
      <c r="E1958" s="19" t="s">
        <v>5940</v>
      </c>
      <c r="F1958" s="19">
        <v>4999</v>
      </c>
      <c r="G1958" s="19">
        <v>4999</v>
      </c>
      <c r="H1958" s="19">
        <v>2399.52</v>
      </c>
      <c r="I1958" s="19">
        <v>1019.79</v>
      </c>
      <c r="J1958" s="19">
        <v>0</v>
      </c>
      <c r="K1958" s="19" t="s">
        <v>1744</v>
      </c>
      <c r="L1958" s="19">
        <v>3419.31</v>
      </c>
      <c r="M1958" s="19">
        <v>3419.31</v>
      </c>
      <c r="N1958" s="19">
        <v>30</v>
      </c>
    </row>
    <row r="1959" customHeight="1" spans="1:14">
      <c r="A1959" s="19">
        <f t="shared" si="379"/>
        <v>1957</v>
      </c>
      <c r="B1959" s="19" t="s">
        <v>6470</v>
      </c>
      <c r="C1959" s="19" t="s">
        <v>6471</v>
      </c>
      <c r="D1959" s="20" t="s">
        <v>1452</v>
      </c>
      <c r="E1959" s="19" t="s">
        <v>2072</v>
      </c>
      <c r="F1959" s="19">
        <v>4999</v>
      </c>
      <c r="G1959" s="19">
        <v>4999</v>
      </c>
      <c r="H1959" s="19">
        <v>2399.52</v>
      </c>
      <c r="I1959" s="19">
        <v>1019.79</v>
      </c>
      <c r="J1959" s="19">
        <v>0</v>
      </c>
      <c r="K1959" s="19" t="s">
        <v>1744</v>
      </c>
      <c r="L1959" s="19">
        <v>3419.31</v>
      </c>
      <c r="M1959" s="19">
        <v>3419.31</v>
      </c>
      <c r="N1959" s="19">
        <v>30</v>
      </c>
    </row>
    <row r="1960" customHeight="1" spans="1:14">
      <c r="A1960" s="19">
        <f t="shared" si="379"/>
        <v>1958</v>
      </c>
      <c r="B1960" s="19" t="s">
        <v>6472</v>
      </c>
      <c r="C1960" s="19" t="s">
        <v>2706</v>
      </c>
      <c r="D1960" s="20" t="s">
        <v>1452</v>
      </c>
      <c r="E1960" s="19" t="s">
        <v>3438</v>
      </c>
      <c r="F1960" s="19">
        <v>4999</v>
      </c>
      <c r="G1960" s="19">
        <v>4999</v>
      </c>
      <c r="H1960" s="19">
        <v>2399.52</v>
      </c>
      <c r="I1960" s="19">
        <v>1019.79</v>
      </c>
      <c r="J1960" s="19">
        <v>0</v>
      </c>
      <c r="K1960" s="19" t="s">
        <v>1744</v>
      </c>
      <c r="L1960" s="19">
        <v>3419.31</v>
      </c>
      <c r="M1960" s="19">
        <v>3419.31</v>
      </c>
      <c r="N1960" s="19">
        <v>30</v>
      </c>
    </row>
    <row r="1961" customHeight="1" spans="1:14">
      <c r="A1961" s="19">
        <f t="shared" si="379"/>
        <v>1959</v>
      </c>
      <c r="B1961" s="19" t="s">
        <v>6473</v>
      </c>
      <c r="C1961" s="19" t="s">
        <v>5522</v>
      </c>
      <c r="D1961" s="20" t="s">
        <v>1452</v>
      </c>
      <c r="E1961" s="19" t="s">
        <v>1879</v>
      </c>
      <c r="F1961" s="19">
        <v>4999</v>
      </c>
      <c r="G1961" s="19">
        <v>4999</v>
      </c>
      <c r="H1961" s="19">
        <v>2399.52</v>
      </c>
      <c r="I1961" s="19">
        <v>1019.79</v>
      </c>
      <c r="J1961" s="19">
        <v>0</v>
      </c>
      <c r="K1961" s="19" t="s">
        <v>1744</v>
      </c>
      <c r="L1961" s="19">
        <v>3419.31</v>
      </c>
      <c r="M1961" s="19">
        <v>3419.31</v>
      </c>
      <c r="N1961" s="19">
        <v>30</v>
      </c>
    </row>
    <row r="1962" customHeight="1" spans="1:14">
      <c r="A1962" s="19">
        <f t="shared" ref="A1962:A1971" si="380">ROW()-2</f>
        <v>1960</v>
      </c>
      <c r="B1962" s="19" t="s">
        <v>6474</v>
      </c>
      <c r="C1962" s="19" t="s">
        <v>3401</v>
      </c>
      <c r="D1962" s="20" t="s">
        <v>1452</v>
      </c>
      <c r="E1962" s="19" t="s">
        <v>1948</v>
      </c>
      <c r="F1962" s="19">
        <v>4999</v>
      </c>
      <c r="G1962" s="19">
        <v>4999</v>
      </c>
      <c r="H1962" s="19">
        <v>2399.52</v>
      </c>
      <c r="I1962" s="19">
        <v>1019.79</v>
      </c>
      <c r="J1962" s="19">
        <v>0</v>
      </c>
      <c r="K1962" s="19" t="s">
        <v>1744</v>
      </c>
      <c r="L1962" s="19">
        <v>3419.31</v>
      </c>
      <c r="M1962" s="19">
        <v>3419.31</v>
      </c>
      <c r="N1962" s="19">
        <v>30</v>
      </c>
    </row>
    <row r="1963" customHeight="1" spans="1:14">
      <c r="A1963" s="19">
        <f t="shared" si="380"/>
        <v>1961</v>
      </c>
      <c r="B1963" s="19" t="s">
        <v>6475</v>
      </c>
      <c r="C1963" s="19" t="s">
        <v>6476</v>
      </c>
      <c r="D1963" s="20" t="s">
        <v>1452</v>
      </c>
      <c r="E1963" s="19" t="s">
        <v>2214</v>
      </c>
      <c r="F1963" s="19">
        <v>4999</v>
      </c>
      <c r="G1963" s="19">
        <v>4999</v>
      </c>
      <c r="H1963" s="19">
        <v>2399.52</v>
      </c>
      <c r="I1963" s="19">
        <v>1019.79</v>
      </c>
      <c r="J1963" s="19">
        <v>0</v>
      </c>
      <c r="K1963" s="19" t="s">
        <v>1744</v>
      </c>
      <c r="L1963" s="19">
        <v>3419.31</v>
      </c>
      <c r="M1963" s="19">
        <v>3419.31</v>
      </c>
      <c r="N1963" s="19">
        <v>30</v>
      </c>
    </row>
    <row r="1964" customHeight="1" spans="1:14">
      <c r="A1964" s="19">
        <f t="shared" si="380"/>
        <v>1962</v>
      </c>
      <c r="B1964" s="19" t="s">
        <v>6477</v>
      </c>
      <c r="C1964" s="19" t="s">
        <v>6478</v>
      </c>
      <c r="D1964" s="20" t="s">
        <v>1452</v>
      </c>
      <c r="E1964" s="19" t="s">
        <v>2641</v>
      </c>
      <c r="F1964" s="19">
        <v>5149</v>
      </c>
      <c r="G1964" s="19">
        <v>5149</v>
      </c>
      <c r="H1964" s="19">
        <v>2471.52</v>
      </c>
      <c r="I1964" s="19">
        <v>1050.39</v>
      </c>
      <c r="J1964" s="19">
        <v>0</v>
      </c>
      <c r="K1964" s="19" t="s">
        <v>1744</v>
      </c>
      <c r="L1964" s="19">
        <v>3521.91</v>
      </c>
      <c r="M1964" s="19">
        <v>3521.91</v>
      </c>
      <c r="N1964" s="19">
        <v>30</v>
      </c>
    </row>
    <row r="1965" customHeight="1" spans="1:14">
      <c r="A1965" s="19">
        <f t="shared" si="380"/>
        <v>1963</v>
      </c>
      <c r="B1965" s="19" t="s">
        <v>6479</v>
      </c>
      <c r="C1965" s="19" t="s">
        <v>6480</v>
      </c>
      <c r="D1965" s="20" t="s">
        <v>1452</v>
      </c>
      <c r="E1965" s="19" t="s">
        <v>2016</v>
      </c>
      <c r="F1965" s="19">
        <v>4999</v>
      </c>
      <c r="G1965" s="19">
        <v>4999</v>
      </c>
      <c r="H1965" s="19">
        <v>2399.52</v>
      </c>
      <c r="I1965" s="19">
        <v>1019.79</v>
      </c>
      <c r="J1965" s="19">
        <v>0</v>
      </c>
      <c r="K1965" s="19" t="s">
        <v>1744</v>
      </c>
      <c r="L1965" s="19">
        <v>3419.31</v>
      </c>
      <c r="M1965" s="19">
        <v>3419.31</v>
      </c>
      <c r="N1965" s="19">
        <v>30</v>
      </c>
    </row>
    <row r="1966" customHeight="1" spans="1:14">
      <c r="A1966" s="19">
        <f t="shared" si="380"/>
        <v>1964</v>
      </c>
      <c r="B1966" s="19" t="s">
        <v>6481</v>
      </c>
      <c r="C1966" s="19" t="s">
        <v>6482</v>
      </c>
      <c r="D1966" s="20" t="s">
        <v>1452</v>
      </c>
      <c r="E1966" s="19" t="s">
        <v>2720</v>
      </c>
      <c r="F1966" s="19">
        <v>4999</v>
      </c>
      <c r="G1966" s="19">
        <v>4999</v>
      </c>
      <c r="H1966" s="19">
        <v>2399.52</v>
      </c>
      <c r="I1966" s="19">
        <v>1019.79</v>
      </c>
      <c r="J1966" s="19">
        <v>0</v>
      </c>
      <c r="K1966" s="19" t="s">
        <v>1744</v>
      </c>
      <c r="L1966" s="19">
        <v>3419.31</v>
      </c>
      <c r="M1966" s="19">
        <v>3419.31</v>
      </c>
      <c r="N1966" s="19">
        <v>30</v>
      </c>
    </row>
    <row r="1967" customHeight="1" spans="1:14">
      <c r="A1967" s="19">
        <f t="shared" si="380"/>
        <v>1965</v>
      </c>
      <c r="B1967" s="19" t="s">
        <v>6483</v>
      </c>
      <c r="C1967" s="19" t="s">
        <v>6484</v>
      </c>
      <c r="D1967" s="20" t="s">
        <v>1452</v>
      </c>
      <c r="E1967" s="19" t="s">
        <v>1766</v>
      </c>
      <c r="F1967" s="19">
        <v>4999</v>
      </c>
      <c r="G1967" s="19">
        <v>4999</v>
      </c>
      <c r="H1967" s="19">
        <v>2399.52</v>
      </c>
      <c r="I1967" s="19">
        <v>1019.79</v>
      </c>
      <c r="J1967" s="19">
        <v>0</v>
      </c>
      <c r="K1967" s="19" t="s">
        <v>1744</v>
      </c>
      <c r="L1967" s="19">
        <v>3419.31</v>
      </c>
      <c r="M1967" s="19">
        <v>3419.31</v>
      </c>
      <c r="N1967" s="19">
        <v>30</v>
      </c>
    </row>
    <row r="1968" customHeight="1" spans="1:14">
      <c r="A1968" s="19">
        <f t="shared" si="380"/>
        <v>1966</v>
      </c>
      <c r="B1968" s="19" t="s">
        <v>6485</v>
      </c>
      <c r="C1968" s="19" t="s">
        <v>6486</v>
      </c>
      <c r="D1968" s="20" t="s">
        <v>1452</v>
      </c>
      <c r="E1968" s="19" t="s">
        <v>3419</v>
      </c>
      <c r="F1968" s="19">
        <v>4999</v>
      </c>
      <c r="G1968" s="19">
        <v>4999</v>
      </c>
      <c r="H1968" s="19">
        <v>2399.52</v>
      </c>
      <c r="I1968" s="19">
        <v>1019.79</v>
      </c>
      <c r="J1968" s="19">
        <v>0</v>
      </c>
      <c r="K1968" s="19" t="s">
        <v>1744</v>
      </c>
      <c r="L1968" s="19">
        <v>3419.31</v>
      </c>
      <c r="M1968" s="19">
        <v>3419.31</v>
      </c>
      <c r="N1968" s="19">
        <v>30</v>
      </c>
    </row>
    <row r="1969" customHeight="1" spans="1:14">
      <c r="A1969" s="19">
        <f t="shared" si="380"/>
        <v>1967</v>
      </c>
      <c r="B1969" s="19" t="s">
        <v>6487</v>
      </c>
      <c r="C1969" s="19" t="s">
        <v>6077</v>
      </c>
      <c r="D1969" s="20" t="s">
        <v>1452</v>
      </c>
      <c r="E1969" s="19" t="s">
        <v>1975</v>
      </c>
      <c r="F1969" s="19">
        <v>4999</v>
      </c>
      <c r="G1969" s="19">
        <v>4999</v>
      </c>
      <c r="H1969" s="19">
        <v>2399.52</v>
      </c>
      <c r="I1969" s="19">
        <v>1019.79</v>
      </c>
      <c r="J1969" s="19">
        <v>0</v>
      </c>
      <c r="K1969" s="19" t="s">
        <v>1744</v>
      </c>
      <c r="L1969" s="19">
        <v>3419.31</v>
      </c>
      <c r="M1969" s="19">
        <v>3419.31</v>
      </c>
      <c r="N1969" s="19">
        <v>30</v>
      </c>
    </row>
    <row r="1970" customHeight="1" spans="1:14">
      <c r="A1970" s="19">
        <f t="shared" si="380"/>
        <v>1968</v>
      </c>
      <c r="B1970" s="19" t="s">
        <v>6488</v>
      </c>
      <c r="C1970" s="19" t="s">
        <v>2034</v>
      </c>
      <c r="D1970" s="20" t="s">
        <v>1452</v>
      </c>
      <c r="E1970" s="19" t="s">
        <v>3521</v>
      </c>
      <c r="F1970" s="19">
        <v>4999</v>
      </c>
      <c r="G1970" s="19">
        <v>4999</v>
      </c>
      <c r="H1970" s="19">
        <v>2399.52</v>
      </c>
      <c r="I1970" s="19">
        <v>1019.79</v>
      </c>
      <c r="J1970" s="19">
        <v>0</v>
      </c>
      <c r="K1970" s="19" t="s">
        <v>1744</v>
      </c>
      <c r="L1970" s="19">
        <v>3419.31</v>
      </c>
      <c r="M1970" s="19">
        <v>3419.31</v>
      </c>
      <c r="N1970" s="19">
        <v>22</v>
      </c>
    </row>
    <row r="1971" customHeight="1" spans="1:14">
      <c r="A1971" s="19">
        <f t="shared" si="380"/>
        <v>1969</v>
      </c>
      <c r="B1971" s="19" t="s">
        <v>6489</v>
      </c>
      <c r="C1971" s="19" t="s">
        <v>6490</v>
      </c>
      <c r="D1971" s="20" t="s">
        <v>1452</v>
      </c>
      <c r="E1971" s="19" t="s">
        <v>2587</v>
      </c>
      <c r="F1971" s="19">
        <v>4999</v>
      </c>
      <c r="G1971" s="19">
        <v>4999</v>
      </c>
      <c r="H1971" s="19">
        <v>2399.52</v>
      </c>
      <c r="I1971" s="19">
        <v>1019.79</v>
      </c>
      <c r="J1971" s="19">
        <v>0</v>
      </c>
      <c r="K1971" s="19" t="s">
        <v>1744</v>
      </c>
      <c r="L1971" s="19">
        <v>3419.31</v>
      </c>
      <c r="M1971" s="19">
        <v>3419.31</v>
      </c>
      <c r="N1971" s="19">
        <v>22</v>
      </c>
    </row>
    <row r="1972" customHeight="1" spans="1:14">
      <c r="A1972" s="19">
        <f t="shared" ref="A1972:A1981" si="381">ROW()-2</f>
        <v>1970</v>
      </c>
      <c r="B1972" s="19" t="s">
        <v>6491</v>
      </c>
      <c r="C1972" s="19" t="s">
        <v>3120</v>
      </c>
      <c r="D1972" s="20" t="s">
        <v>1452</v>
      </c>
      <c r="E1972" s="19" t="s">
        <v>6492</v>
      </c>
      <c r="F1972" s="19">
        <v>4999</v>
      </c>
      <c r="G1972" s="19">
        <v>4999</v>
      </c>
      <c r="H1972" s="19">
        <v>2399.52</v>
      </c>
      <c r="I1972" s="19">
        <v>1019.79</v>
      </c>
      <c r="J1972" s="19">
        <v>0</v>
      </c>
      <c r="K1972" s="19" t="s">
        <v>1744</v>
      </c>
      <c r="L1972" s="19">
        <v>3419.31</v>
      </c>
      <c r="M1972" s="19">
        <v>3419.31</v>
      </c>
      <c r="N1972" s="19">
        <v>22</v>
      </c>
    </row>
    <row r="1973" customHeight="1" spans="1:14">
      <c r="A1973" s="19">
        <f t="shared" si="381"/>
        <v>1971</v>
      </c>
      <c r="B1973" s="19" t="s">
        <v>6493</v>
      </c>
      <c r="C1973" s="19" t="s">
        <v>6494</v>
      </c>
      <c r="D1973" s="20" t="s">
        <v>1452</v>
      </c>
      <c r="E1973" s="19" t="s">
        <v>2587</v>
      </c>
      <c r="F1973" s="19">
        <v>4999</v>
      </c>
      <c r="G1973" s="19">
        <v>4999</v>
      </c>
      <c r="H1973" s="19">
        <v>2399.52</v>
      </c>
      <c r="I1973" s="19">
        <v>1019.79</v>
      </c>
      <c r="J1973" s="19">
        <v>0</v>
      </c>
      <c r="K1973" s="19" t="s">
        <v>1744</v>
      </c>
      <c r="L1973" s="19">
        <v>3419.31</v>
      </c>
      <c r="M1973" s="19">
        <v>3419.31</v>
      </c>
      <c r="N1973" s="19">
        <v>22</v>
      </c>
    </row>
    <row r="1974" customHeight="1" spans="1:14">
      <c r="A1974" s="19">
        <f t="shared" si="381"/>
        <v>1972</v>
      </c>
      <c r="B1974" s="19" t="s">
        <v>6495</v>
      </c>
      <c r="C1974" s="19" t="s">
        <v>2580</v>
      </c>
      <c r="D1974" s="20" t="s">
        <v>1452</v>
      </c>
      <c r="E1974" s="19" t="s">
        <v>4151</v>
      </c>
      <c r="F1974" s="19">
        <v>4999</v>
      </c>
      <c r="G1974" s="19">
        <v>4999</v>
      </c>
      <c r="H1974" s="19">
        <v>2399.52</v>
      </c>
      <c r="I1974" s="19">
        <v>1019.79</v>
      </c>
      <c r="J1974" s="19">
        <v>0</v>
      </c>
      <c r="K1974" s="19" t="s">
        <v>1744</v>
      </c>
      <c r="L1974" s="19">
        <v>3419.31</v>
      </c>
      <c r="M1974" s="19">
        <v>3419.31</v>
      </c>
      <c r="N1974" s="19">
        <v>22</v>
      </c>
    </row>
    <row r="1975" customHeight="1" spans="1:14">
      <c r="A1975" s="19">
        <f t="shared" si="381"/>
        <v>1973</v>
      </c>
      <c r="B1975" s="19" t="s">
        <v>6496</v>
      </c>
      <c r="C1975" s="19" t="s">
        <v>6497</v>
      </c>
      <c r="D1975" s="20" t="s">
        <v>1452</v>
      </c>
      <c r="E1975" s="19" t="s">
        <v>5247</v>
      </c>
      <c r="F1975" s="19">
        <v>4999</v>
      </c>
      <c r="G1975" s="19">
        <v>4999</v>
      </c>
      <c r="H1975" s="19">
        <v>2399.52</v>
      </c>
      <c r="I1975" s="19">
        <v>1019.79</v>
      </c>
      <c r="J1975" s="19">
        <v>0</v>
      </c>
      <c r="K1975" s="19" t="s">
        <v>1744</v>
      </c>
      <c r="L1975" s="19">
        <v>3419.31</v>
      </c>
      <c r="M1975" s="19">
        <v>3419.31</v>
      </c>
      <c r="N1975" s="19">
        <v>22</v>
      </c>
    </row>
    <row r="1976" customHeight="1" spans="1:14">
      <c r="A1976" s="19">
        <f t="shared" si="381"/>
        <v>1974</v>
      </c>
      <c r="B1976" s="19" t="s">
        <v>6498</v>
      </c>
      <c r="C1976" s="19" t="s">
        <v>6499</v>
      </c>
      <c r="D1976" s="20" t="s">
        <v>1452</v>
      </c>
      <c r="E1976" s="19" t="s">
        <v>6500</v>
      </c>
      <c r="F1976" s="19">
        <v>4999</v>
      </c>
      <c r="G1976" s="19">
        <v>4999</v>
      </c>
      <c r="H1976" s="19">
        <v>2399.52</v>
      </c>
      <c r="I1976" s="19">
        <v>1019.79</v>
      </c>
      <c r="J1976" s="19">
        <v>0</v>
      </c>
      <c r="K1976" s="19" t="s">
        <v>1744</v>
      </c>
      <c r="L1976" s="19">
        <v>3419.31</v>
      </c>
      <c r="M1976" s="19">
        <v>3419.31</v>
      </c>
      <c r="N1976" s="19">
        <v>22</v>
      </c>
    </row>
    <row r="1977" customHeight="1" spans="1:14">
      <c r="A1977" s="19">
        <f t="shared" si="381"/>
        <v>1975</v>
      </c>
      <c r="B1977" s="19" t="s">
        <v>6501</v>
      </c>
      <c r="C1977" s="19" t="s">
        <v>6502</v>
      </c>
      <c r="D1977" s="20" t="s">
        <v>1452</v>
      </c>
      <c r="E1977" s="19" t="s">
        <v>3471</v>
      </c>
      <c r="F1977" s="19">
        <v>4999</v>
      </c>
      <c r="G1977" s="19">
        <v>4999</v>
      </c>
      <c r="H1977" s="19">
        <v>2399.52</v>
      </c>
      <c r="I1977" s="19">
        <v>1019.79</v>
      </c>
      <c r="J1977" s="19">
        <v>0</v>
      </c>
      <c r="K1977" s="19" t="s">
        <v>1744</v>
      </c>
      <c r="L1977" s="19">
        <v>3419.31</v>
      </c>
      <c r="M1977" s="19">
        <v>3419.31</v>
      </c>
      <c r="N1977" s="19">
        <v>22</v>
      </c>
    </row>
    <row r="1978" customHeight="1" spans="1:14">
      <c r="A1978" s="19">
        <f t="shared" si="381"/>
        <v>1976</v>
      </c>
      <c r="B1978" s="19" t="s">
        <v>6503</v>
      </c>
      <c r="C1978" s="19" t="s">
        <v>6504</v>
      </c>
      <c r="D1978" s="20" t="s">
        <v>1452</v>
      </c>
      <c r="E1978" s="19" t="s">
        <v>5160</v>
      </c>
      <c r="F1978" s="19">
        <v>5544</v>
      </c>
      <c r="G1978" s="19">
        <v>5544</v>
      </c>
      <c r="H1978" s="19">
        <v>2661.12</v>
      </c>
      <c r="I1978" s="19">
        <v>1130.97</v>
      </c>
      <c r="J1978" s="19">
        <v>0</v>
      </c>
      <c r="K1978" s="19" t="s">
        <v>1744</v>
      </c>
      <c r="L1978" s="19">
        <v>3792.09</v>
      </c>
      <c r="M1978" s="19">
        <v>3792.09</v>
      </c>
      <c r="N1978" s="19">
        <v>22</v>
      </c>
    </row>
    <row r="1979" customHeight="1" spans="1:14">
      <c r="A1979" s="19">
        <f t="shared" si="381"/>
        <v>1977</v>
      </c>
      <c r="B1979" s="19" t="s">
        <v>6505</v>
      </c>
      <c r="C1979" s="19" t="s">
        <v>1762</v>
      </c>
      <c r="D1979" s="20" t="s">
        <v>1452</v>
      </c>
      <c r="E1979" s="19" t="s">
        <v>2550</v>
      </c>
      <c r="F1979" s="19">
        <v>4999</v>
      </c>
      <c r="G1979" s="19">
        <v>4999</v>
      </c>
      <c r="H1979" s="19">
        <v>2399.52</v>
      </c>
      <c r="I1979" s="19">
        <v>1019.79</v>
      </c>
      <c r="J1979" s="19">
        <v>0</v>
      </c>
      <c r="K1979" s="19" t="s">
        <v>1744</v>
      </c>
      <c r="L1979" s="19">
        <v>3419.31</v>
      </c>
      <c r="M1979" s="19">
        <v>3419.31</v>
      </c>
      <c r="N1979" s="19">
        <v>22</v>
      </c>
    </row>
    <row r="1980" customHeight="1" spans="1:14">
      <c r="A1980" s="19">
        <f t="shared" si="381"/>
        <v>1978</v>
      </c>
      <c r="B1980" s="19" t="s">
        <v>6506</v>
      </c>
      <c r="C1980" s="19" t="s">
        <v>6507</v>
      </c>
      <c r="D1980" s="20" t="s">
        <v>1452</v>
      </c>
      <c r="E1980" s="19" t="s">
        <v>3579</v>
      </c>
      <c r="F1980" s="19">
        <v>4999</v>
      </c>
      <c r="G1980" s="19">
        <v>4999</v>
      </c>
      <c r="H1980" s="19">
        <v>2399.52</v>
      </c>
      <c r="I1980" s="19">
        <v>1019.79</v>
      </c>
      <c r="J1980" s="19">
        <v>0</v>
      </c>
      <c r="K1980" s="19" t="s">
        <v>1744</v>
      </c>
      <c r="L1980" s="19">
        <v>3419.31</v>
      </c>
      <c r="M1980" s="19">
        <v>3419.31</v>
      </c>
      <c r="N1980" s="19">
        <v>22</v>
      </c>
    </row>
    <row r="1981" customHeight="1" spans="1:14">
      <c r="A1981" s="19">
        <f t="shared" si="381"/>
        <v>1979</v>
      </c>
      <c r="B1981" s="19" t="s">
        <v>6508</v>
      </c>
      <c r="C1981" s="19" t="s">
        <v>6509</v>
      </c>
      <c r="D1981" s="20" t="s">
        <v>1452</v>
      </c>
      <c r="E1981" s="19" t="s">
        <v>6510</v>
      </c>
      <c r="F1981" s="19">
        <v>4999</v>
      </c>
      <c r="G1981" s="19">
        <v>4999</v>
      </c>
      <c r="H1981" s="19">
        <v>2399.52</v>
      </c>
      <c r="I1981" s="19">
        <v>1019.79</v>
      </c>
      <c r="J1981" s="19">
        <v>0</v>
      </c>
      <c r="K1981" s="19" t="s">
        <v>1744</v>
      </c>
      <c r="L1981" s="19">
        <v>3419.31</v>
      </c>
      <c r="M1981" s="19">
        <v>3419.31</v>
      </c>
      <c r="N1981" s="19">
        <v>22</v>
      </c>
    </row>
    <row r="1982" customHeight="1" spans="1:14">
      <c r="A1982" s="19">
        <f t="shared" ref="A1982:A1991" si="382">ROW()-2</f>
        <v>1980</v>
      </c>
      <c r="B1982" s="19" t="s">
        <v>6511</v>
      </c>
      <c r="C1982" s="19" t="s">
        <v>6512</v>
      </c>
      <c r="D1982" s="20" t="s">
        <v>1452</v>
      </c>
      <c r="E1982" s="19" t="s">
        <v>6513</v>
      </c>
      <c r="F1982" s="19">
        <v>4999</v>
      </c>
      <c r="G1982" s="19">
        <v>4999</v>
      </c>
      <c r="H1982" s="19">
        <v>2399.52</v>
      </c>
      <c r="I1982" s="19">
        <v>1019.79</v>
      </c>
      <c r="J1982" s="19">
        <v>0</v>
      </c>
      <c r="K1982" s="19" t="s">
        <v>1744</v>
      </c>
      <c r="L1982" s="19">
        <v>3419.31</v>
      </c>
      <c r="M1982" s="19">
        <v>3419.31</v>
      </c>
      <c r="N1982" s="19">
        <v>22</v>
      </c>
    </row>
    <row r="1983" customHeight="1" spans="1:14">
      <c r="A1983" s="19">
        <f t="shared" si="382"/>
        <v>1981</v>
      </c>
      <c r="B1983" s="19" t="s">
        <v>6514</v>
      </c>
      <c r="C1983" s="19" t="s">
        <v>6515</v>
      </c>
      <c r="D1983" s="20" t="s">
        <v>1452</v>
      </c>
      <c r="E1983" s="19" t="s">
        <v>6516</v>
      </c>
      <c r="F1983" s="19">
        <v>4999</v>
      </c>
      <c r="G1983" s="19">
        <v>4999</v>
      </c>
      <c r="H1983" s="19">
        <v>2399.52</v>
      </c>
      <c r="I1983" s="19">
        <v>1019.79</v>
      </c>
      <c r="J1983" s="19">
        <v>0</v>
      </c>
      <c r="K1983" s="19" t="s">
        <v>1744</v>
      </c>
      <c r="L1983" s="19">
        <v>3419.31</v>
      </c>
      <c r="M1983" s="19">
        <v>3419.31</v>
      </c>
      <c r="N1983" s="19">
        <v>22</v>
      </c>
    </row>
    <row r="1984" customHeight="1" spans="1:14">
      <c r="A1984" s="19">
        <f t="shared" si="382"/>
        <v>1982</v>
      </c>
      <c r="B1984" s="19" t="s">
        <v>6517</v>
      </c>
      <c r="C1984" s="19" t="s">
        <v>1782</v>
      </c>
      <c r="D1984" s="20" t="s">
        <v>1452</v>
      </c>
      <c r="E1984" s="19" t="s">
        <v>6518</v>
      </c>
      <c r="F1984" s="19">
        <v>4999</v>
      </c>
      <c r="G1984" s="19">
        <v>4999</v>
      </c>
      <c r="H1984" s="19">
        <v>2399.52</v>
      </c>
      <c r="I1984" s="19">
        <v>1019.79</v>
      </c>
      <c r="J1984" s="19">
        <v>0</v>
      </c>
      <c r="K1984" s="19" t="s">
        <v>1744</v>
      </c>
      <c r="L1984" s="19">
        <v>3419.31</v>
      </c>
      <c r="M1984" s="19">
        <v>3419.31</v>
      </c>
      <c r="N1984" s="19">
        <v>22</v>
      </c>
    </row>
    <row r="1985" customHeight="1" spans="1:14">
      <c r="A1985" s="19">
        <f t="shared" si="382"/>
        <v>1983</v>
      </c>
      <c r="B1985" s="19" t="s">
        <v>6519</v>
      </c>
      <c r="C1985" s="19" t="s">
        <v>6520</v>
      </c>
      <c r="D1985" s="20" t="s">
        <v>1452</v>
      </c>
      <c r="E1985" s="19" t="s">
        <v>1760</v>
      </c>
      <c r="F1985" s="19">
        <v>4999</v>
      </c>
      <c r="G1985" s="19">
        <v>4999</v>
      </c>
      <c r="H1985" s="19">
        <v>2399.52</v>
      </c>
      <c r="I1985" s="19">
        <v>1019.79</v>
      </c>
      <c r="J1985" s="19">
        <v>0</v>
      </c>
      <c r="K1985" s="19" t="s">
        <v>1744</v>
      </c>
      <c r="L1985" s="19">
        <v>3419.31</v>
      </c>
      <c r="M1985" s="19">
        <v>3419.31</v>
      </c>
      <c r="N1985" s="19">
        <v>22</v>
      </c>
    </row>
    <row r="1986" customHeight="1" spans="1:14">
      <c r="A1986" s="19">
        <f t="shared" si="382"/>
        <v>1984</v>
      </c>
      <c r="B1986" s="19" t="s">
        <v>6521</v>
      </c>
      <c r="C1986" s="19" t="s">
        <v>6522</v>
      </c>
      <c r="D1986" s="20" t="s">
        <v>1452</v>
      </c>
      <c r="E1986" s="19" t="s">
        <v>2041</v>
      </c>
      <c r="F1986" s="19">
        <v>4999</v>
      </c>
      <c r="G1986" s="19">
        <v>4999</v>
      </c>
      <c r="H1986" s="19">
        <v>2399.52</v>
      </c>
      <c r="I1986" s="19">
        <v>1019.79</v>
      </c>
      <c r="J1986" s="19">
        <v>0</v>
      </c>
      <c r="K1986" s="19" t="s">
        <v>1744</v>
      </c>
      <c r="L1986" s="19">
        <v>3419.31</v>
      </c>
      <c r="M1986" s="19">
        <v>3419.31</v>
      </c>
      <c r="N1986" s="19">
        <v>21</v>
      </c>
    </row>
    <row r="1987" customHeight="1" spans="1:14">
      <c r="A1987" s="19">
        <f t="shared" si="382"/>
        <v>1985</v>
      </c>
      <c r="B1987" s="19" t="s">
        <v>6523</v>
      </c>
      <c r="C1987" s="19" t="s">
        <v>6524</v>
      </c>
      <c r="D1987" s="20" t="s">
        <v>1452</v>
      </c>
      <c r="E1987" s="19" t="s">
        <v>2581</v>
      </c>
      <c r="F1987" s="19">
        <v>4999</v>
      </c>
      <c r="G1987" s="19">
        <v>4999</v>
      </c>
      <c r="H1987" s="19">
        <v>2399.52</v>
      </c>
      <c r="I1987" s="19">
        <v>1019.79</v>
      </c>
      <c r="J1987" s="19">
        <v>0</v>
      </c>
      <c r="K1987" s="19" t="s">
        <v>1744</v>
      </c>
      <c r="L1987" s="19">
        <v>3419.31</v>
      </c>
      <c r="M1987" s="19">
        <v>3419.31</v>
      </c>
      <c r="N1987" s="19">
        <v>21</v>
      </c>
    </row>
    <row r="1988" customHeight="1" spans="1:14">
      <c r="A1988" s="19">
        <f t="shared" si="382"/>
        <v>1986</v>
      </c>
      <c r="B1988" s="19" t="s">
        <v>6525</v>
      </c>
      <c r="C1988" s="19" t="s">
        <v>2732</v>
      </c>
      <c r="D1988" s="20" t="s">
        <v>1452</v>
      </c>
      <c r="E1988" s="19" t="s">
        <v>4380</v>
      </c>
      <c r="F1988" s="19">
        <v>4999</v>
      </c>
      <c r="G1988" s="19">
        <v>4999</v>
      </c>
      <c r="H1988" s="19">
        <v>2399.52</v>
      </c>
      <c r="I1988" s="19">
        <v>1019.79</v>
      </c>
      <c r="J1988" s="19">
        <v>0</v>
      </c>
      <c r="K1988" s="19" t="s">
        <v>1744</v>
      </c>
      <c r="L1988" s="19">
        <v>3419.31</v>
      </c>
      <c r="M1988" s="19">
        <v>3419.31</v>
      </c>
      <c r="N1988" s="19">
        <v>21</v>
      </c>
    </row>
    <row r="1989" customHeight="1" spans="1:14">
      <c r="A1989" s="19">
        <f t="shared" si="382"/>
        <v>1987</v>
      </c>
      <c r="B1989" s="19" t="s">
        <v>6526</v>
      </c>
      <c r="C1989" s="19" t="s">
        <v>6527</v>
      </c>
      <c r="D1989" s="20" t="s">
        <v>1452</v>
      </c>
      <c r="E1989" s="19" t="s">
        <v>4380</v>
      </c>
      <c r="F1989" s="19">
        <v>4999</v>
      </c>
      <c r="G1989" s="19">
        <v>4999</v>
      </c>
      <c r="H1989" s="19">
        <v>2399.52</v>
      </c>
      <c r="I1989" s="19">
        <v>1019.79</v>
      </c>
      <c r="J1989" s="19">
        <v>0</v>
      </c>
      <c r="K1989" s="19" t="s">
        <v>1744</v>
      </c>
      <c r="L1989" s="19">
        <v>3419.31</v>
      </c>
      <c r="M1989" s="19">
        <v>3419.31</v>
      </c>
      <c r="N1989" s="19">
        <v>21</v>
      </c>
    </row>
    <row r="1990" customHeight="1" spans="1:14">
      <c r="A1990" s="19">
        <f t="shared" si="382"/>
        <v>1988</v>
      </c>
      <c r="B1990" s="19" t="s">
        <v>6528</v>
      </c>
      <c r="C1990" s="19" t="s">
        <v>6529</v>
      </c>
      <c r="D1990" s="20" t="s">
        <v>1452</v>
      </c>
      <c r="E1990" s="19" t="s">
        <v>2092</v>
      </c>
      <c r="F1990" s="19">
        <v>4999</v>
      </c>
      <c r="G1990" s="19">
        <v>4999</v>
      </c>
      <c r="H1990" s="19">
        <v>2399.52</v>
      </c>
      <c r="I1990" s="19">
        <v>1019.79</v>
      </c>
      <c r="J1990" s="19">
        <v>0</v>
      </c>
      <c r="K1990" s="19" t="s">
        <v>1744</v>
      </c>
      <c r="L1990" s="19">
        <v>3419.31</v>
      </c>
      <c r="M1990" s="19">
        <v>3419.31</v>
      </c>
      <c r="N1990" s="19">
        <v>21</v>
      </c>
    </row>
    <row r="1991" customHeight="1" spans="1:14">
      <c r="A1991" s="19">
        <f t="shared" si="382"/>
        <v>1989</v>
      </c>
      <c r="B1991" s="19" t="s">
        <v>6530</v>
      </c>
      <c r="C1991" s="19" t="s">
        <v>6531</v>
      </c>
      <c r="D1991" s="20" t="s">
        <v>1452</v>
      </c>
      <c r="E1991" s="19" t="s">
        <v>3422</v>
      </c>
      <c r="F1991" s="19">
        <v>4999</v>
      </c>
      <c r="G1991" s="19">
        <v>4999</v>
      </c>
      <c r="H1991" s="19">
        <v>2399.52</v>
      </c>
      <c r="I1991" s="19">
        <v>1019.79</v>
      </c>
      <c r="J1991" s="19">
        <v>0</v>
      </c>
      <c r="K1991" s="19" t="s">
        <v>1744</v>
      </c>
      <c r="L1991" s="19">
        <v>3419.31</v>
      </c>
      <c r="M1991" s="19">
        <v>3419.31</v>
      </c>
      <c r="N1991" s="19">
        <v>21</v>
      </c>
    </row>
    <row r="1992" customHeight="1" spans="1:14">
      <c r="A1992" s="19">
        <f t="shared" ref="A1992:A2001" si="383">ROW()-2</f>
        <v>1990</v>
      </c>
      <c r="B1992" s="19" t="s">
        <v>6532</v>
      </c>
      <c r="C1992" s="19" t="s">
        <v>5732</v>
      </c>
      <c r="D1992" s="20" t="s">
        <v>1452</v>
      </c>
      <c r="E1992" s="19" t="s">
        <v>1988</v>
      </c>
      <c r="F1992" s="19">
        <v>4999</v>
      </c>
      <c r="G1992" s="19">
        <v>4999</v>
      </c>
      <c r="H1992" s="19">
        <v>2399.52</v>
      </c>
      <c r="I1992" s="19">
        <v>1019.79</v>
      </c>
      <c r="J1992" s="19">
        <v>0</v>
      </c>
      <c r="K1992" s="19" t="s">
        <v>1744</v>
      </c>
      <c r="L1992" s="19">
        <v>3419.31</v>
      </c>
      <c r="M1992" s="19">
        <v>3419.31</v>
      </c>
      <c r="N1992" s="19">
        <v>21</v>
      </c>
    </row>
    <row r="1993" customHeight="1" spans="1:14">
      <c r="A1993" s="19">
        <f t="shared" si="383"/>
        <v>1991</v>
      </c>
      <c r="B1993" s="19" t="s">
        <v>6533</v>
      </c>
      <c r="C1993" s="19" t="s">
        <v>6534</v>
      </c>
      <c r="D1993" s="20" t="s">
        <v>1452</v>
      </c>
      <c r="E1993" s="19" t="s">
        <v>5642</v>
      </c>
      <c r="F1993" s="19">
        <v>4999</v>
      </c>
      <c r="G1993" s="19">
        <v>4999</v>
      </c>
      <c r="H1993" s="19">
        <v>2399.52</v>
      </c>
      <c r="I1993" s="19">
        <v>1019.79</v>
      </c>
      <c r="J1993" s="19">
        <v>0</v>
      </c>
      <c r="K1993" s="19" t="s">
        <v>1744</v>
      </c>
      <c r="L1993" s="19">
        <v>3419.31</v>
      </c>
      <c r="M1993" s="19">
        <v>3419.31</v>
      </c>
      <c r="N1993" s="19">
        <v>21</v>
      </c>
    </row>
    <row r="1994" customHeight="1" spans="1:14">
      <c r="A1994" s="19">
        <f t="shared" si="383"/>
        <v>1992</v>
      </c>
      <c r="B1994" s="19" t="s">
        <v>6535</v>
      </c>
      <c r="C1994" s="19" t="s">
        <v>6536</v>
      </c>
      <c r="D1994" s="20" t="s">
        <v>1452</v>
      </c>
      <c r="E1994" s="19" t="s">
        <v>4700</v>
      </c>
      <c r="F1994" s="19">
        <v>4999</v>
      </c>
      <c r="G1994" s="19">
        <v>4999</v>
      </c>
      <c r="H1994" s="19">
        <v>2399.52</v>
      </c>
      <c r="I1994" s="19">
        <v>1019.79</v>
      </c>
      <c r="J1994" s="19">
        <v>0</v>
      </c>
      <c r="K1994" s="19" t="s">
        <v>1744</v>
      </c>
      <c r="L1994" s="19">
        <v>3419.31</v>
      </c>
      <c r="M1994" s="19">
        <v>3419.31</v>
      </c>
      <c r="N1994" s="19">
        <v>21</v>
      </c>
    </row>
    <row r="1995" customHeight="1" spans="1:14">
      <c r="A1995" s="19">
        <f t="shared" si="383"/>
        <v>1993</v>
      </c>
      <c r="B1995" s="19" t="s">
        <v>6537</v>
      </c>
      <c r="C1995" s="19" t="s">
        <v>6538</v>
      </c>
      <c r="D1995" s="20" t="s">
        <v>1452</v>
      </c>
      <c r="E1995" s="19" t="s">
        <v>2920</v>
      </c>
      <c r="F1995" s="19">
        <v>4999</v>
      </c>
      <c r="G1995" s="19">
        <v>4999</v>
      </c>
      <c r="H1995" s="19">
        <v>2399.52</v>
      </c>
      <c r="I1995" s="19">
        <v>1019.79</v>
      </c>
      <c r="J1995" s="19">
        <v>0</v>
      </c>
      <c r="K1995" s="19" t="s">
        <v>1744</v>
      </c>
      <c r="L1995" s="19">
        <v>3419.31</v>
      </c>
      <c r="M1995" s="19">
        <v>3419.31</v>
      </c>
      <c r="N1995" s="19">
        <v>21</v>
      </c>
    </row>
    <row r="1996" customHeight="1" spans="1:14">
      <c r="A1996" s="19">
        <f t="shared" si="383"/>
        <v>1994</v>
      </c>
      <c r="B1996" s="19" t="s">
        <v>6539</v>
      </c>
      <c r="C1996" s="19" t="s">
        <v>6540</v>
      </c>
      <c r="D1996" s="20" t="s">
        <v>1452</v>
      </c>
      <c r="E1996" s="19" t="s">
        <v>4788</v>
      </c>
      <c r="F1996" s="19">
        <v>4999</v>
      </c>
      <c r="G1996" s="19">
        <v>4999</v>
      </c>
      <c r="H1996" s="19">
        <v>2399.52</v>
      </c>
      <c r="I1996" s="19">
        <v>1019.79</v>
      </c>
      <c r="J1996" s="19">
        <v>0</v>
      </c>
      <c r="K1996" s="19" t="s">
        <v>1744</v>
      </c>
      <c r="L1996" s="19">
        <v>3419.31</v>
      </c>
      <c r="M1996" s="19">
        <v>3419.31</v>
      </c>
      <c r="N1996" s="19">
        <v>21</v>
      </c>
    </row>
    <row r="1997" customHeight="1" spans="1:14">
      <c r="A1997" s="19">
        <f t="shared" si="383"/>
        <v>1995</v>
      </c>
      <c r="B1997" s="19" t="s">
        <v>6541</v>
      </c>
      <c r="C1997" s="19" t="s">
        <v>6542</v>
      </c>
      <c r="D1997" s="20" t="s">
        <v>1452</v>
      </c>
      <c r="E1997" s="19" t="s">
        <v>3422</v>
      </c>
      <c r="F1997" s="19">
        <v>4999</v>
      </c>
      <c r="G1997" s="19">
        <v>4999</v>
      </c>
      <c r="H1997" s="19">
        <v>2399.52</v>
      </c>
      <c r="I1997" s="19">
        <v>1019.79</v>
      </c>
      <c r="J1997" s="19">
        <v>0</v>
      </c>
      <c r="K1997" s="19" t="s">
        <v>1744</v>
      </c>
      <c r="L1997" s="19">
        <v>3419.31</v>
      </c>
      <c r="M1997" s="19">
        <v>3419.31</v>
      </c>
      <c r="N1997" s="19">
        <v>21</v>
      </c>
    </row>
    <row r="1998" customHeight="1" spans="1:14">
      <c r="A1998" s="19">
        <f t="shared" si="383"/>
        <v>1996</v>
      </c>
      <c r="B1998" s="19" t="s">
        <v>6543</v>
      </c>
      <c r="C1998" s="19" t="s">
        <v>5033</v>
      </c>
      <c r="D1998" s="20" t="s">
        <v>1452</v>
      </c>
      <c r="E1998" s="19" t="s">
        <v>1985</v>
      </c>
      <c r="F1998" s="19">
        <v>4999</v>
      </c>
      <c r="G1998" s="19">
        <v>4999</v>
      </c>
      <c r="H1998" s="19">
        <v>2399.52</v>
      </c>
      <c r="I1998" s="19">
        <v>1019.79</v>
      </c>
      <c r="J1998" s="19">
        <v>0</v>
      </c>
      <c r="K1998" s="19" t="s">
        <v>1744</v>
      </c>
      <c r="L1998" s="19">
        <v>3419.31</v>
      </c>
      <c r="M1998" s="19">
        <v>3419.31</v>
      </c>
      <c r="N1998" s="19">
        <v>19</v>
      </c>
    </row>
    <row r="1999" customHeight="1" spans="1:14">
      <c r="A1999" s="19">
        <f t="shared" si="383"/>
        <v>1997</v>
      </c>
      <c r="B1999" s="19" t="s">
        <v>6544</v>
      </c>
      <c r="C1999" s="19" t="s">
        <v>6545</v>
      </c>
      <c r="D1999" s="20" t="s">
        <v>1452</v>
      </c>
      <c r="E1999" s="19" t="s">
        <v>2720</v>
      </c>
      <c r="F1999" s="19">
        <v>4999</v>
      </c>
      <c r="G1999" s="19">
        <v>4999</v>
      </c>
      <c r="H1999" s="19">
        <v>2399.52</v>
      </c>
      <c r="I1999" s="19">
        <v>1019.79</v>
      </c>
      <c r="J1999" s="19">
        <v>0</v>
      </c>
      <c r="K1999" s="19" t="s">
        <v>1744</v>
      </c>
      <c r="L1999" s="19">
        <v>3419.31</v>
      </c>
      <c r="M1999" s="19">
        <v>3419.31</v>
      </c>
      <c r="N1999" s="19">
        <v>19</v>
      </c>
    </row>
    <row r="2000" customHeight="1" spans="1:14">
      <c r="A2000" s="19">
        <f t="shared" si="383"/>
        <v>1998</v>
      </c>
      <c r="B2000" s="19" t="s">
        <v>6546</v>
      </c>
      <c r="C2000" s="19" t="s">
        <v>6547</v>
      </c>
      <c r="D2000" s="20" t="s">
        <v>1452</v>
      </c>
      <c r="E2000" s="19" t="s">
        <v>6548</v>
      </c>
      <c r="F2000" s="19">
        <v>4999</v>
      </c>
      <c r="G2000" s="19">
        <v>4999</v>
      </c>
      <c r="H2000" s="19">
        <v>2399.52</v>
      </c>
      <c r="I2000" s="19">
        <v>1019.79</v>
      </c>
      <c r="J2000" s="19">
        <v>0</v>
      </c>
      <c r="K2000" s="19" t="s">
        <v>1744</v>
      </c>
      <c r="L2000" s="19">
        <v>3419.31</v>
      </c>
      <c r="M2000" s="19">
        <v>3419.31</v>
      </c>
      <c r="N2000" s="19">
        <v>19</v>
      </c>
    </row>
    <row r="2001" customHeight="1" spans="1:14">
      <c r="A2001" s="19">
        <f t="shared" si="383"/>
        <v>1999</v>
      </c>
      <c r="B2001" s="19" t="s">
        <v>6549</v>
      </c>
      <c r="C2001" s="19" t="s">
        <v>6550</v>
      </c>
      <c r="D2001" s="20" t="s">
        <v>1452</v>
      </c>
      <c r="E2001" s="19" t="s">
        <v>2054</v>
      </c>
      <c r="F2001" s="19">
        <v>4999</v>
      </c>
      <c r="G2001" s="19">
        <v>4999</v>
      </c>
      <c r="H2001" s="19">
        <v>2399.52</v>
      </c>
      <c r="I2001" s="19">
        <v>1019.79</v>
      </c>
      <c r="J2001" s="19">
        <v>0</v>
      </c>
      <c r="K2001" s="19" t="s">
        <v>1744</v>
      </c>
      <c r="L2001" s="19">
        <v>3419.31</v>
      </c>
      <c r="M2001" s="19">
        <v>3419.31</v>
      </c>
      <c r="N2001" s="19">
        <v>19</v>
      </c>
    </row>
    <row r="2002" customHeight="1" spans="1:14">
      <c r="A2002" s="19">
        <f t="shared" ref="A2002:A2011" si="384">ROW()-2</f>
        <v>2000</v>
      </c>
      <c r="B2002" s="19" t="s">
        <v>6551</v>
      </c>
      <c r="C2002" s="19" t="s">
        <v>6552</v>
      </c>
      <c r="D2002" s="20" t="s">
        <v>1452</v>
      </c>
      <c r="E2002" s="19" t="s">
        <v>3041</v>
      </c>
      <c r="F2002" s="19">
        <v>4999</v>
      </c>
      <c r="G2002" s="19">
        <v>4999</v>
      </c>
      <c r="H2002" s="19">
        <v>2399.52</v>
      </c>
      <c r="I2002" s="19">
        <v>1019.79</v>
      </c>
      <c r="J2002" s="19">
        <v>0</v>
      </c>
      <c r="K2002" s="19" t="s">
        <v>1744</v>
      </c>
      <c r="L2002" s="19">
        <v>3419.31</v>
      </c>
      <c r="M2002" s="19">
        <v>3419.31</v>
      </c>
      <c r="N2002" s="19">
        <v>19</v>
      </c>
    </row>
    <row r="2003" customHeight="1" spans="1:14">
      <c r="A2003" s="19">
        <f t="shared" si="384"/>
        <v>2001</v>
      </c>
      <c r="B2003" s="19" t="s">
        <v>6553</v>
      </c>
      <c r="C2003" s="19" t="s">
        <v>6554</v>
      </c>
      <c r="D2003" s="20" t="s">
        <v>1452</v>
      </c>
      <c r="E2003" s="19" t="s">
        <v>3438</v>
      </c>
      <c r="F2003" s="19">
        <v>4999</v>
      </c>
      <c r="G2003" s="19">
        <v>4999</v>
      </c>
      <c r="H2003" s="19">
        <v>2399.52</v>
      </c>
      <c r="I2003" s="19">
        <v>1019.79</v>
      </c>
      <c r="J2003" s="19">
        <v>0</v>
      </c>
      <c r="K2003" s="19" t="s">
        <v>1744</v>
      </c>
      <c r="L2003" s="19">
        <v>3419.31</v>
      </c>
      <c r="M2003" s="19">
        <v>3419.31</v>
      </c>
      <c r="N2003" s="19">
        <v>19</v>
      </c>
    </row>
    <row r="2004" customHeight="1" spans="1:14">
      <c r="A2004" s="19">
        <f t="shared" si="384"/>
        <v>2002</v>
      </c>
      <c r="B2004" s="19" t="s">
        <v>6555</v>
      </c>
      <c r="C2004" s="19" t="s">
        <v>6556</v>
      </c>
      <c r="D2004" s="20" t="s">
        <v>1452</v>
      </c>
      <c r="E2004" s="19" t="s">
        <v>2092</v>
      </c>
      <c r="F2004" s="19">
        <v>4999</v>
      </c>
      <c r="G2004" s="19">
        <v>4999</v>
      </c>
      <c r="H2004" s="19">
        <v>2399.52</v>
      </c>
      <c r="I2004" s="19">
        <v>1019.79</v>
      </c>
      <c r="J2004" s="19">
        <v>0</v>
      </c>
      <c r="K2004" s="19" t="s">
        <v>1744</v>
      </c>
      <c r="L2004" s="19">
        <v>3419.31</v>
      </c>
      <c r="M2004" s="19">
        <v>3419.31</v>
      </c>
      <c r="N2004" s="19">
        <v>19</v>
      </c>
    </row>
    <row r="2005" customHeight="1" spans="1:14">
      <c r="A2005" s="19">
        <f t="shared" si="384"/>
        <v>2003</v>
      </c>
      <c r="B2005" s="19" t="s">
        <v>6557</v>
      </c>
      <c r="C2005" s="19" t="s">
        <v>3655</v>
      </c>
      <c r="D2005" s="20" t="s">
        <v>1452</v>
      </c>
      <c r="E2005" s="19" t="s">
        <v>1801</v>
      </c>
      <c r="F2005" s="19">
        <v>4999</v>
      </c>
      <c r="G2005" s="19">
        <v>4999</v>
      </c>
      <c r="H2005" s="19">
        <v>2399.52</v>
      </c>
      <c r="I2005" s="19">
        <v>1019.79</v>
      </c>
      <c r="J2005" s="19">
        <v>0</v>
      </c>
      <c r="K2005" s="19" t="s">
        <v>1744</v>
      </c>
      <c r="L2005" s="19">
        <v>3419.31</v>
      </c>
      <c r="M2005" s="19">
        <v>3419.31</v>
      </c>
      <c r="N2005" s="19">
        <v>19</v>
      </c>
    </row>
    <row r="2006" customHeight="1" spans="1:14">
      <c r="A2006" s="19">
        <f t="shared" si="384"/>
        <v>2004</v>
      </c>
      <c r="B2006" s="19" t="s">
        <v>6558</v>
      </c>
      <c r="C2006" s="19" t="s">
        <v>6559</v>
      </c>
      <c r="D2006" s="20" t="s">
        <v>1452</v>
      </c>
      <c r="E2006" s="19" t="s">
        <v>3023</v>
      </c>
      <c r="F2006" s="19">
        <v>4999</v>
      </c>
      <c r="G2006" s="19">
        <v>4999</v>
      </c>
      <c r="H2006" s="19">
        <v>2399.52</v>
      </c>
      <c r="I2006" s="19">
        <v>1019.79</v>
      </c>
      <c r="J2006" s="19">
        <v>0</v>
      </c>
      <c r="K2006" s="19" t="s">
        <v>1744</v>
      </c>
      <c r="L2006" s="19">
        <v>3419.31</v>
      </c>
      <c r="M2006" s="19">
        <v>3419.31</v>
      </c>
      <c r="N2006" s="19">
        <v>19</v>
      </c>
    </row>
    <row r="2007" customHeight="1" spans="1:14">
      <c r="A2007" s="19">
        <f t="shared" si="384"/>
        <v>2005</v>
      </c>
      <c r="B2007" s="19" t="s">
        <v>6560</v>
      </c>
      <c r="C2007" s="19" t="s">
        <v>6561</v>
      </c>
      <c r="D2007" s="20" t="s">
        <v>1452</v>
      </c>
      <c r="E2007" s="19" t="s">
        <v>4265</v>
      </c>
      <c r="F2007" s="19">
        <v>4999</v>
      </c>
      <c r="G2007" s="19">
        <v>4999</v>
      </c>
      <c r="H2007" s="19">
        <v>2399.52</v>
      </c>
      <c r="I2007" s="19">
        <v>1019.79</v>
      </c>
      <c r="J2007" s="19">
        <v>0</v>
      </c>
      <c r="K2007" s="19" t="s">
        <v>1744</v>
      </c>
      <c r="L2007" s="19">
        <v>3419.31</v>
      </c>
      <c r="M2007" s="19">
        <v>3419.31</v>
      </c>
      <c r="N2007" s="19">
        <v>19</v>
      </c>
    </row>
    <row r="2008" customHeight="1" spans="1:14">
      <c r="A2008" s="19">
        <f t="shared" si="384"/>
        <v>2006</v>
      </c>
      <c r="B2008" s="19" t="s">
        <v>6562</v>
      </c>
      <c r="C2008" s="19" t="s">
        <v>6563</v>
      </c>
      <c r="D2008" s="20" t="s">
        <v>1452</v>
      </c>
      <c r="E2008" s="19" t="s">
        <v>1918</v>
      </c>
      <c r="F2008" s="19">
        <v>4999</v>
      </c>
      <c r="G2008" s="19">
        <v>4999</v>
      </c>
      <c r="H2008" s="19">
        <v>2399.52</v>
      </c>
      <c r="I2008" s="19">
        <v>1019.79</v>
      </c>
      <c r="J2008" s="19">
        <v>0</v>
      </c>
      <c r="K2008" s="19" t="s">
        <v>1744</v>
      </c>
      <c r="L2008" s="19">
        <v>3419.31</v>
      </c>
      <c r="M2008" s="19">
        <v>3419.31</v>
      </c>
      <c r="N2008" s="19">
        <v>19</v>
      </c>
    </row>
    <row r="2009" customHeight="1" spans="1:14">
      <c r="A2009" s="19">
        <f t="shared" si="384"/>
        <v>2007</v>
      </c>
      <c r="B2009" s="19" t="s">
        <v>6564</v>
      </c>
      <c r="C2009" s="19" t="s">
        <v>2514</v>
      </c>
      <c r="D2009" s="20" t="s">
        <v>1452</v>
      </c>
      <c r="E2009" s="19" t="s">
        <v>3579</v>
      </c>
      <c r="F2009" s="19">
        <v>4999</v>
      </c>
      <c r="G2009" s="19">
        <v>4999</v>
      </c>
      <c r="H2009" s="19">
        <v>2399.52</v>
      </c>
      <c r="I2009" s="19">
        <v>1019.79</v>
      </c>
      <c r="J2009" s="19">
        <v>0</v>
      </c>
      <c r="K2009" s="19" t="s">
        <v>1744</v>
      </c>
      <c r="L2009" s="19">
        <v>3419.31</v>
      </c>
      <c r="M2009" s="19">
        <v>3419.31</v>
      </c>
      <c r="N2009" s="19">
        <v>19</v>
      </c>
    </row>
    <row r="2010" customHeight="1" spans="1:14">
      <c r="A2010" s="19">
        <f t="shared" si="384"/>
        <v>2008</v>
      </c>
      <c r="B2010" s="19" t="s">
        <v>6565</v>
      </c>
      <c r="C2010" s="19" t="s">
        <v>5597</v>
      </c>
      <c r="D2010" s="20" t="s">
        <v>1452</v>
      </c>
      <c r="E2010" s="19" t="s">
        <v>1879</v>
      </c>
      <c r="F2010" s="19">
        <v>4999</v>
      </c>
      <c r="G2010" s="19">
        <v>4999</v>
      </c>
      <c r="H2010" s="19">
        <v>2399.52</v>
      </c>
      <c r="I2010" s="19">
        <v>1019.79</v>
      </c>
      <c r="J2010" s="19">
        <v>0</v>
      </c>
      <c r="K2010" s="19" t="s">
        <v>1744</v>
      </c>
      <c r="L2010" s="19">
        <v>3419.31</v>
      </c>
      <c r="M2010" s="19">
        <v>3419.31</v>
      </c>
      <c r="N2010" s="19">
        <v>19</v>
      </c>
    </row>
    <row r="2011" customHeight="1" spans="1:14">
      <c r="A2011" s="19">
        <f t="shared" si="384"/>
        <v>2009</v>
      </c>
      <c r="B2011" s="19" t="s">
        <v>6566</v>
      </c>
      <c r="C2011" s="19" t="s">
        <v>6567</v>
      </c>
      <c r="D2011" s="20" t="s">
        <v>1452</v>
      </c>
      <c r="E2011" s="19" t="s">
        <v>2298</v>
      </c>
      <c r="F2011" s="19">
        <v>4999</v>
      </c>
      <c r="G2011" s="19">
        <v>4999</v>
      </c>
      <c r="H2011" s="19">
        <v>2399.52</v>
      </c>
      <c r="I2011" s="19">
        <v>1019.79</v>
      </c>
      <c r="J2011" s="19">
        <v>0</v>
      </c>
      <c r="K2011" s="19" t="s">
        <v>1744</v>
      </c>
      <c r="L2011" s="19">
        <v>3419.31</v>
      </c>
      <c r="M2011" s="19">
        <v>3419.31</v>
      </c>
      <c r="N2011" s="19">
        <v>19</v>
      </c>
    </row>
    <row r="2012" customHeight="1" spans="1:14">
      <c r="A2012" s="19">
        <f t="shared" ref="A2012:A2021" si="385">ROW()-2</f>
        <v>2010</v>
      </c>
      <c r="B2012" s="19" t="s">
        <v>6568</v>
      </c>
      <c r="C2012" s="19" t="s">
        <v>2122</v>
      </c>
      <c r="D2012" s="20" t="s">
        <v>1452</v>
      </c>
      <c r="E2012" s="19" t="s">
        <v>3005</v>
      </c>
      <c r="F2012" s="19">
        <v>4999</v>
      </c>
      <c r="G2012" s="19">
        <v>4999</v>
      </c>
      <c r="H2012" s="19">
        <v>2399.52</v>
      </c>
      <c r="I2012" s="19">
        <v>1019.79</v>
      </c>
      <c r="J2012" s="19">
        <v>0</v>
      </c>
      <c r="K2012" s="19" t="s">
        <v>1744</v>
      </c>
      <c r="L2012" s="19">
        <v>3419.31</v>
      </c>
      <c r="M2012" s="19">
        <v>3419.31</v>
      </c>
      <c r="N2012" s="19">
        <v>19</v>
      </c>
    </row>
    <row r="2013" customHeight="1" spans="1:14">
      <c r="A2013" s="19">
        <f t="shared" si="385"/>
        <v>2011</v>
      </c>
      <c r="B2013" s="19" t="s">
        <v>6569</v>
      </c>
      <c r="C2013" s="19" t="s">
        <v>6570</v>
      </c>
      <c r="D2013" s="20" t="s">
        <v>1452</v>
      </c>
      <c r="E2013" s="19" t="s">
        <v>2041</v>
      </c>
      <c r="F2013" s="19">
        <v>4999</v>
      </c>
      <c r="G2013" s="19">
        <v>4999</v>
      </c>
      <c r="H2013" s="19">
        <v>2399.52</v>
      </c>
      <c r="I2013" s="19">
        <v>1019.79</v>
      </c>
      <c r="J2013" s="19">
        <v>0</v>
      </c>
      <c r="K2013" s="19" t="s">
        <v>1744</v>
      </c>
      <c r="L2013" s="19">
        <v>3419.31</v>
      </c>
      <c r="M2013" s="19">
        <v>3419.31</v>
      </c>
      <c r="N2013" s="19">
        <v>19</v>
      </c>
    </row>
    <row r="2014" customHeight="1" spans="1:14">
      <c r="A2014" s="19">
        <f t="shared" si="385"/>
        <v>2012</v>
      </c>
      <c r="B2014" s="19" t="s">
        <v>6571</v>
      </c>
      <c r="C2014" s="19" t="s">
        <v>5029</v>
      </c>
      <c r="D2014" s="20" t="s">
        <v>1452</v>
      </c>
      <c r="E2014" s="19" t="s">
        <v>3675</v>
      </c>
      <c r="F2014" s="19">
        <v>4999</v>
      </c>
      <c r="G2014" s="19">
        <v>4999</v>
      </c>
      <c r="H2014" s="19">
        <v>2399.52</v>
      </c>
      <c r="I2014" s="19">
        <v>1019.79</v>
      </c>
      <c r="J2014" s="19">
        <v>0</v>
      </c>
      <c r="K2014" s="19" t="s">
        <v>1744</v>
      </c>
      <c r="L2014" s="19">
        <v>3419.31</v>
      </c>
      <c r="M2014" s="19">
        <v>3419.31</v>
      </c>
      <c r="N2014" s="19">
        <v>19</v>
      </c>
    </row>
    <row r="2015" customHeight="1" spans="1:14">
      <c r="A2015" s="19">
        <f t="shared" si="385"/>
        <v>2013</v>
      </c>
      <c r="B2015" s="19" t="s">
        <v>6572</v>
      </c>
      <c r="C2015" s="19" t="s">
        <v>6573</v>
      </c>
      <c r="D2015" s="20" t="s">
        <v>1452</v>
      </c>
      <c r="E2015" s="19" t="s">
        <v>2584</v>
      </c>
      <c r="F2015" s="19">
        <v>4999</v>
      </c>
      <c r="G2015" s="19">
        <v>4999</v>
      </c>
      <c r="H2015" s="19">
        <v>2399.52</v>
      </c>
      <c r="I2015" s="19">
        <v>1019.79</v>
      </c>
      <c r="J2015" s="19">
        <v>0</v>
      </c>
      <c r="K2015" s="19" t="s">
        <v>1744</v>
      </c>
      <c r="L2015" s="19">
        <v>3419.31</v>
      </c>
      <c r="M2015" s="19">
        <v>3419.31</v>
      </c>
      <c r="N2015" s="19">
        <v>19</v>
      </c>
    </row>
    <row r="2016" customHeight="1" spans="1:14">
      <c r="A2016" s="19">
        <f t="shared" si="385"/>
        <v>2014</v>
      </c>
      <c r="B2016" s="19" t="s">
        <v>6574</v>
      </c>
      <c r="C2016" s="19" t="s">
        <v>6575</v>
      </c>
      <c r="D2016" s="20" t="s">
        <v>1452</v>
      </c>
      <c r="E2016" s="19" t="s">
        <v>3193</v>
      </c>
      <c r="F2016" s="19">
        <v>4999</v>
      </c>
      <c r="G2016" s="19">
        <v>4999</v>
      </c>
      <c r="H2016" s="19">
        <v>2399.52</v>
      </c>
      <c r="I2016" s="19">
        <v>1019.79</v>
      </c>
      <c r="J2016" s="19">
        <v>0</v>
      </c>
      <c r="K2016" s="19" t="s">
        <v>1744</v>
      </c>
      <c r="L2016" s="19">
        <v>3419.31</v>
      </c>
      <c r="M2016" s="19">
        <v>3419.31</v>
      </c>
      <c r="N2016" s="19">
        <v>19</v>
      </c>
    </row>
    <row r="2017" customHeight="1" spans="1:14">
      <c r="A2017" s="19">
        <f t="shared" si="385"/>
        <v>2015</v>
      </c>
      <c r="B2017" s="19" t="s">
        <v>6576</v>
      </c>
      <c r="C2017" s="19" t="s">
        <v>6545</v>
      </c>
      <c r="D2017" s="20" t="s">
        <v>1452</v>
      </c>
      <c r="E2017" s="19" t="s">
        <v>6577</v>
      </c>
      <c r="F2017" s="19">
        <v>4999</v>
      </c>
      <c r="G2017" s="19">
        <v>4999</v>
      </c>
      <c r="H2017" s="19">
        <v>2399.52</v>
      </c>
      <c r="I2017" s="19">
        <v>1019.79</v>
      </c>
      <c r="J2017" s="19">
        <v>0</v>
      </c>
      <c r="K2017" s="19" t="s">
        <v>1744</v>
      </c>
      <c r="L2017" s="19">
        <v>3419.31</v>
      </c>
      <c r="M2017" s="19">
        <v>3419.31</v>
      </c>
      <c r="N2017" s="19">
        <v>19</v>
      </c>
    </row>
    <row r="2018" customHeight="1" spans="1:14">
      <c r="A2018" s="19">
        <f t="shared" si="385"/>
        <v>2016</v>
      </c>
      <c r="B2018" s="19" t="s">
        <v>6578</v>
      </c>
      <c r="C2018" s="19" t="s">
        <v>6579</v>
      </c>
      <c r="D2018" s="20" t="s">
        <v>1452</v>
      </c>
      <c r="E2018" s="19" t="s">
        <v>6580</v>
      </c>
      <c r="F2018" s="19">
        <v>4999</v>
      </c>
      <c r="G2018" s="19">
        <v>4999</v>
      </c>
      <c r="H2018" s="19">
        <v>2399.52</v>
      </c>
      <c r="I2018" s="19">
        <v>1019.79</v>
      </c>
      <c r="J2018" s="19">
        <v>0</v>
      </c>
      <c r="K2018" s="19" t="s">
        <v>1744</v>
      </c>
      <c r="L2018" s="19">
        <v>3419.31</v>
      </c>
      <c r="M2018" s="19">
        <v>3419.31</v>
      </c>
      <c r="N2018" s="19">
        <v>19</v>
      </c>
    </row>
    <row r="2019" customHeight="1" spans="1:14">
      <c r="A2019" s="19">
        <f t="shared" si="385"/>
        <v>2017</v>
      </c>
      <c r="B2019" s="19" t="s">
        <v>6581</v>
      </c>
      <c r="C2019" s="19" t="s">
        <v>4821</v>
      </c>
      <c r="D2019" s="20" t="s">
        <v>1452</v>
      </c>
      <c r="E2019" s="19" t="s">
        <v>2057</v>
      </c>
      <c r="F2019" s="19">
        <v>4999</v>
      </c>
      <c r="G2019" s="19">
        <v>4999</v>
      </c>
      <c r="H2019" s="19">
        <v>2399.52</v>
      </c>
      <c r="I2019" s="19">
        <v>1019.79</v>
      </c>
      <c r="J2019" s="19">
        <v>0</v>
      </c>
      <c r="K2019" s="19" t="s">
        <v>1744</v>
      </c>
      <c r="L2019" s="19">
        <v>3419.31</v>
      </c>
      <c r="M2019" s="19">
        <v>3419.31</v>
      </c>
      <c r="N2019" s="19">
        <v>19</v>
      </c>
    </row>
    <row r="2020" customHeight="1" spans="1:14">
      <c r="A2020" s="19">
        <f t="shared" si="385"/>
        <v>2018</v>
      </c>
      <c r="B2020" s="19" t="s">
        <v>6582</v>
      </c>
      <c r="C2020" s="19" t="s">
        <v>3520</v>
      </c>
      <c r="D2020" s="20" t="s">
        <v>1452</v>
      </c>
      <c r="E2020" s="19" t="s">
        <v>3041</v>
      </c>
      <c r="F2020" s="19">
        <v>4999</v>
      </c>
      <c r="G2020" s="19">
        <v>4999</v>
      </c>
      <c r="H2020" s="19">
        <v>2399.52</v>
      </c>
      <c r="I2020" s="19">
        <v>1019.79</v>
      </c>
      <c r="J2020" s="19">
        <v>0</v>
      </c>
      <c r="K2020" s="19" t="s">
        <v>1744</v>
      </c>
      <c r="L2020" s="19">
        <v>3419.31</v>
      </c>
      <c r="M2020" s="19">
        <v>3419.31</v>
      </c>
      <c r="N2020" s="19">
        <v>19</v>
      </c>
    </row>
    <row r="2021" customHeight="1" spans="1:14">
      <c r="A2021" s="19">
        <f t="shared" si="385"/>
        <v>2019</v>
      </c>
      <c r="B2021" s="19" t="s">
        <v>6583</v>
      </c>
      <c r="C2021" s="19" t="s">
        <v>3437</v>
      </c>
      <c r="D2021" s="20" t="s">
        <v>1452</v>
      </c>
      <c r="E2021" s="19" t="s">
        <v>6584</v>
      </c>
      <c r="F2021" s="19">
        <v>4999</v>
      </c>
      <c r="G2021" s="19">
        <v>4999</v>
      </c>
      <c r="H2021" s="19">
        <v>2399.52</v>
      </c>
      <c r="I2021" s="19">
        <v>1019.79</v>
      </c>
      <c r="J2021" s="19">
        <v>0</v>
      </c>
      <c r="K2021" s="19" t="s">
        <v>1744</v>
      </c>
      <c r="L2021" s="19">
        <v>3419.31</v>
      </c>
      <c r="M2021" s="19">
        <v>3419.31</v>
      </c>
      <c r="N2021" s="19">
        <v>19</v>
      </c>
    </row>
    <row r="2022" customHeight="1" spans="1:14">
      <c r="A2022" s="19">
        <f t="shared" ref="A2022:A2031" si="386">ROW()-2</f>
        <v>2020</v>
      </c>
      <c r="B2022" s="19" t="s">
        <v>6585</v>
      </c>
      <c r="C2022" s="19" t="s">
        <v>4041</v>
      </c>
      <c r="D2022" s="20" t="s">
        <v>1452</v>
      </c>
      <c r="E2022" s="19" t="s">
        <v>4517</v>
      </c>
      <c r="F2022" s="19">
        <v>4999</v>
      </c>
      <c r="G2022" s="19">
        <v>4999</v>
      </c>
      <c r="H2022" s="19">
        <v>2399.52</v>
      </c>
      <c r="I2022" s="19">
        <v>1019.79</v>
      </c>
      <c r="J2022" s="19">
        <v>0</v>
      </c>
      <c r="K2022" s="19" t="s">
        <v>1744</v>
      </c>
      <c r="L2022" s="19">
        <v>3419.31</v>
      </c>
      <c r="M2022" s="19">
        <v>3419.31</v>
      </c>
      <c r="N2022" s="19">
        <v>19</v>
      </c>
    </row>
    <row r="2023" customHeight="1" spans="1:14">
      <c r="A2023" s="19">
        <f t="shared" si="386"/>
        <v>2021</v>
      </c>
      <c r="B2023" s="19" t="s">
        <v>6586</v>
      </c>
      <c r="C2023" s="19" t="s">
        <v>6587</v>
      </c>
      <c r="D2023" s="20" t="s">
        <v>1452</v>
      </c>
      <c r="E2023" s="19" t="s">
        <v>4151</v>
      </c>
      <c r="F2023" s="19">
        <v>4999</v>
      </c>
      <c r="G2023" s="19">
        <v>4999</v>
      </c>
      <c r="H2023" s="19">
        <v>2399.52</v>
      </c>
      <c r="I2023" s="19">
        <v>1019.79</v>
      </c>
      <c r="J2023" s="19">
        <v>0</v>
      </c>
      <c r="K2023" s="19" t="s">
        <v>1744</v>
      </c>
      <c r="L2023" s="19">
        <v>3419.31</v>
      </c>
      <c r="M2023" s="19">
        <v>3419.31</v>
      </c>
      <c r="N2023" s="19">
        <v>19</v>
      </c>
    </row>
    <row r="2024" customHeight="1" spans="1:14">
      <c r="A2024" s="19">
        <f t="shared" si="386"/>
        <v>2022</v>
      </c>
      <c r="B2024" s="19" t="s">
        <v>6588</v>
      </c>
      <c r="C2024" s="19" t="s">
        <v>6589</v>
      </c>
      <c r="D2024" s="20" t="s">
        <v>1452</v>
      </c>
      <c r="E2024" s="19" t="s">
        <v>2389</v>
      </c>
      <c r="F2024" s="19">
        <v>4999</v>
      </c>
      <c r="G2024" s="19">
        <v>4999</v>
      </c>
      <c r="H2024" s="19">
        <v>2399.52</v>
      </c>
      <c r="I2024" s="19">
        <v>1019.79</v>
      </c>
      <c r="J2024" s="19">
        <v>0</v>
      </c>
      <c r="K2024" s="19" t="s">
        <v>1744</v>
      </c>
      <c r="L2024" s="19">
        <v>3419.31</v>
      </c>
      <c r="M2024" s="19">
        <v>3419.31</v>
      </c>
      <c r="N2024" s="19">
        <v>18</v>
      </c>
    </row>
    <row r="2025" customHeight="1" spans="1:14">
      <c r="A2025" s="19">
        <f t="shared" si="386"/>
        <v>2023</v>
      </c>
      <c r="B2025" s="19" t="s">
        <v>6590</v>
      </c>
      <c r="C2025" s="19" t="s">
        <v>6591</v>
      </c>
      <c r="D2025" s="20" t="s">
        <v>1452</v>
      </c>
      <c r="E2025" s="19" t="s">
        <v>3143</v>
      </c>
      <c r="F2025" s="19">
        <v>4999</v>
      </c>
      <c r="G2025" s="19">
        <v>4999</v>
      </c>
      <c r="H2025" s="19">
        <v>2399.52</v>
      </c>
      <c r="I2025" s="19">
        <v>1019.79</v>
      </c>
      <c r="J2025" s="19">
        <v>0</v>
      </c>
      <c r="K2025" s="19" t="s">
        <v>1744</v>
      </c>
      <c r="L2025" s="19">
        <v>3419.31</v>
      </c>
      <c r="M2025" s="19">
        <v>3419.31</v>
      </c>
      <c r="N2025" s="19">
        <v>18</v>
      </c>
    </row>
    <row r="2026" customHeight="1" spans="1:14">
      <c r="A2026" s="19">
        <f t="shared" si="386"/>
        <v>2024</v>
      </c>
      <c r="B2026" s="19" t="s">
        <v>6592</v>
      </c>
      <c r="C2026" s="19" t="s">
        <v>2549</v>
      </c>
      <c r="D2026" s="20" t="s">
        <v>1452</v>
      </c>
      <c r="E2026" s="19" t="s">
        <v>1948</v>
      </c>
      <c r="F2026" s="19">
        <v>4999</v>
      </c>
      <c r="G2026" s="19">
        <v>4999</v>
      </c>
      <c r="H2026" s="19">
        <v>2399.52</v>
      </c>
      <c r="I2026" s="19">
        <v>1019.79</v>
      </c>
      <c r="J2026" s="19">
        <v>0</v>
      </c>
      <c r="K2026" s="19" t="s">
        <v>1744</v>
      </c>
      <c r="L2026" s="19">
        <v>3419.31</v>
      </c>
      <c r="M2026" s="19">
        <v>3419.31</v>
      </c>
      <c r="N2026" s="19">
        <v>18</v>
      </c>
    </row>
    <row r="2027" customHeight="1" spans="1:14">
      <c r="A2027" s="19">
        <f t="shared" si="386"/>
        <v>2025</v>
      </c>
      <c r="B2027" s="19" t="s">
        <v>6593</v>
      </c>
      <c r="C2027" s="19" t="s">
        <v>6594</v>
      </c>
      <c r="D2027" s="20" t="s">
        <v>1452</v>
      </c>
      <c r="E2027" s="19" t="s">
        <v>2035</v>
      </c>
      <c r="F2027" s="19">
        <v>4999</v>
      </c>
      <c r="G2027" s="19">
        <v>4999</v>
      </c>
      <c r="H2027" s="19">
        <v>2399.52</v>
      </c>
      <c r="I2027" s="19">
        <v>1019.79</v>
      </c>
      <c r="J2027" s="19">
        <v>0</v>
      </c>
      <c r="K2027" s="19" t="s">
        <v>1744</v>
      </c>
      <c r="L2027" s="19">
        <v>3419.31</v>
      </c>
      <c r="M2027" s="19">
        <v>3419.31</v>
      </c>
      <c r="N2027" s="19">
        <v>18</v>
      </c>
    </row>
    <row r="2028" customHeight="1" spans="1:14">
      <c r="A2028" s="19">
        <f t="shared" si="386"/>
        <v>2026</v>
      </c>
      <c r="B2028" s="19" t="s">
        <v>6595</v>
      </c>
      <c r="C2028" s="19" t="s">
        <v>6596</v>
      </c>
      <c r="D2028" s="20" t="s">
        <v>1452</v>
      </c>
      <c r="E2028" s="19" t="s">
        <v>2763</v>
      </c>
      <c r="F2028" s="19">
        <v>4999</v>
      </c>
      <c r="G2028" s="19">
        <v>4999</v>
      </c>
      <c r="H2028" s="19">
        <v>2399.52</v>
      </c>
      <c r="I2028" s="19">
        <v>1019.79</v>
      </c>
      <c r="J2028" s="19">
        <v>0</v>
      </c>
      <c r="K2028" s="19" t="s">
        <v>1744</v>
      </c>
      <c r="L2028" s="19">
        <v>3419.31</v>
      </c>
      <c r="M2028" s="19">
        <v>3419.31</v>
      </c>
      <c r="N2028" s="19">
        <v>18</v>
      </c>
    </row>
    <row r="2029" customHeight="1" spans="1:14">
      <c r="A2029" s="19">
        <f t="shared" si="386"/>
        <v>2027</v>
      </c>
      <c r="B2029" s="19" t="s">
        <v>6597</v>
      </c>
      <c r="C2029" s="19" t="s">
        <v>3437</v>
      </c>
      <c r="D2029" s="20" t="s">
        <v>1452</v>
      </c>
      <c r="E2029" s="19" t="s">
        <v>3600</v>
      </c>
      <c r="F2029" s="19">
        <v>4999</v>
      </c>
      <c r="G2029" s="19">
        <v>4999</v>
      </c>
      <c r="H2029" s="19">
        <v>2399.52</v>
      </c>
      <c r="I2029" s="19">
        <v>1019.79</v>
      </c>
      <c r="J2029" s="19">
        <v>0</v>
      </c>
      <c r="K2029" s="19" t="s">
        <v>1744</v>
      </c>
      <c r="L2029" s="19">
        <v>3419.31</v>
      </c>
      <c r="M2029" s="19">
        <v>3419.31</v>
      </c>
      <c r="N2029" s="19">
        <v>18</v>
      </c>
    </row>
    <row r="2030" customHeight="1" spans="1:14">
      <c r="A2030" s="19">
        <f t="shared" si="386"/>
        <v>2028</v>
      </c>
      <c r="B2030" s="19" t="s">
        <v>6598</v>
      </c>
      <c r="C2030" s="19" t="s">
        <v>4215</v>
      </c>
      <c r="D2030" s="20" t="s">
        <v>1452</v>
      </c>
      <c r="E2030" s="19" t="s">
        <v>4221</v>
      </c>
      <c r="F2030" s="19">
        <v>4999</v>
      </c>
      <c r="G2030" s="19">
        <v>4999</v>
      </c>
      <c r="H2030" s="19">
        <v>2399.52</v>
      </c>
      <c r="I2030" s="19">
        <v>1019.79</v>
      </c>
      <c r="J2030" s="19">
        <v>0</v>
      </c>
      <c r="K2030" s="19" t="s">
        <v>1744</v>
      </c>
      <c r="L2030" s="19">
        <v>3419.31</v>
      </c>
      <c r="M2030" s="19">
        <v>3419.31</v>
      </c>
      <c r="N2030" s="19">
        <v>18</v>
      </c>
    </row>
    <row r="2031" customHeight="1" spans="1:14">
      <c r="A2031" s="19">
        <f t="shared" si="386"/>
        <v>2029</v>
      </c>
      <c r="B2031" s="19" t="s">
        <v>6599</v>
      </c>
      <c r="C2031" s="19" t="s">
        <v>6600</v>
      </c>
      <c r="D2031" s="20" t="s">
        <v>1452</v>
      </c>
      <c r="E2031" s="19" t="s">
        <v>6601</v>
      </c>
      <c r="F2031" s="19">
        <v>4999</v>
      </c>
      <c r="G2031" s="19">
        <v>4999</v>
      </c>
      <c r="H2031" s="19">
        <v>2399.52</v>
      </c>
      <c r="I2031" s="19">
        <v>1019.79</v>
      </c>
      <c r="J2031" s="19">
        <v>0</v>
      </c>
      <c r="K2031" s="19" t="s">
        <v>1744</v>
      </c>
      <c r="L2031" s="19">
        <v>3419.31</v>
      </c>
      <c r="M2031" s="19">
        <v>3419.31</v>
      </c>
      <c r="N2031" s="19">
        <v>18</v>
      </c>
    </row>
    <row r="2032" customHeight="1" spans="1:14">
      <c r="A2032" s="19">
        <f t="shared" ref="A2032:A2041" si="387">ROW()-2</f>
        <v>2030</v>
      </c>
      <c r="B2032" s="19" t="s">
        <v>6602</v>
      </c>
      <c r="C2032" s="19" t="s">
        <v>6603</v>
      </c>
      <c r="D2032" s="20" t="s">
        <v>1452</v>
      </c>
      <c r="E2032" s="19" t="s">
        <v>3143</v>
      </c>
      <c r="F2032" s="19">
        <v>4999</v>
      </c>
      <c r="G2032" s="19">
        <v>4999</v>
      </c>
      <c r="H2032" s="19">
        <v>2399.52</v>
      </c>
      <c r="I2032" s="19">
        <v>1019.79</v>
      </c>
      <c r="J2032" s="19">
        <v>0</v>
      </c>
      <c r="K2032" s="19" t="s">
        <v>1744</v>
      </c>
      <c r="L2032" s="19">
        <v>3419.31</v>
      </c>
      <c r="M2032" s="19">
        <v>3419.31</v>
      </c>
      <c r="N2032" s="19">
        <v>15</v>
      </c>
    </row>
    <row r="2033" customHeight="1" spans="1:14">
      <c r="A2033" s="19">
        <f t="shared" si="387"/>
        <v>2031</v>
      </c>
      <c r="B2033" s="19" t="s">
        <v>6604</v>
      </c>
      <c r="C2033" s="19" t="s">
        <v>6605</v>
      </c>
      <c r="D2033" s="20" t="s">
        <v>1452</v>
      </c>
      <c r="E2033" s="19" t="s">
        <v>3063</v>
      </c>
      <c r="F2033" s="19">
        <v>4999</v>
      </c>
      <c r="G2033" s="19">
        <v>4999</v>
      </c>
      <c r="H2033" s="19">
        <v>2399.52</v>
      </c>
      <c r="I2033" s="19">
        <v>1019.79</v>
      </c>
      <c r="J2033" s="19">
        <v>0</v>
      </c>
      <c r="K2033" s="19" t="s">
        <v>1744</v>
      </c>
      <c r="L2033" s="19">
        <v>3419.31</v>
      </c>
      <c r="M2033" s="19">
        <v>3419.31</v>
      </c>
      <c r="N2033" s="19">
        <v>15</v>
      </c>
    </row>
    <row r="2034" customHeight="1" spans="1:14">
      <c r="A2034" s="19">
        <f t="shared" si="387"/>
        <v>2032</v>
      </c>
      <c r="B2034" s="19" t="s">
        <v>6606</v>
      </c>
      <c r="C2034" s="19" t="s">
        <v>6607</v>
      </c>
      <c r="D2034" s="20" t="s">
        <v>1452</v>
      </c>
      <c r="E2034" s="19" t="s">
        <v>3402</v>
      </c>
      <c r="F2034" s="19">
        <v>4999</v>
      </c>
      <c r="G2034" s="19">
        <v>4999</v>
      </c>
      <c r="H2034" s="19">
        <v>2399.52</v>
      </c>
      <c r="I2034" s="19">
        <v>1019.79</v>
      </c>
      <c r="J2034" s="19">
        <v>0</v>
      </c>
      <c r="K2034" s="19" t="s">
        <v>1744</v>
      </c>
      <c r="L2034" s="19">
        <v>3419.31</v>
      </c>
      <c r="M2034" s="19">
        <v>3419.31</v>
      </c>
      <c r="N2034" s="19">
        <v>15</v>
      </c>
    </row>
    <row r="2035" customHeight="1" spans="1:14">
      <c r="A2035" s="19">
        <f t="shared" si="387"/>
        <v>2033</v>
      </c>
      <c r="B2035" s="19" t="s">
        <v>6608</v>
      </c>
      <c r="C2035" s="19" t="s">
        <v>6609</v>
      </c>
      <c r="D2035" s="20" t="s">
        <v>1452</v>
      </c>
      <c r="E2035" s="19" t="s">
        <v>6610</v>
      </c>
      <c r="F2035" s="19">
        <v>4999</v>
      </c>
      <c r="G2035" s="19">
        <v>4999</v>
      </c>
      <c r="H2035" s="19">
        <v>2399.52</v>
      </c>
      <c r="I2035" s="19">
        <v>1019.79</v>
      </c>
      <c r="J2035" s="19">
        <v>0</v>
      </c>
      <c r="K2035" s="19" t="s">
        <v>1744</v>
      </c>
      <c r="L2035" s="19">
        <v>3419.31</v>
      </c>
      <c r="M2035" s="19">
        <v>3419.31</v>
      </c>
      <c r="N2035" s="19">
        <v>26</v>
      </c>
    </row>
    <row r="2036" customHeight="1" spans="1:14">
      <c r="A2036" s="19">
        <f t="shared" si="387"/>
        <v>2034</v>
      </c>
      <c r="B2036" s="19" t="s">
        <v>6611</v>
      </c>
      <c r="C2036" s="19" t="s">
        <v>6612</v>
      </c>
      <c r="D2036" s="20" t="s">
        <v>1452</v>
      </c>
      <c r="E2036" s="19" t="s">
        <v>1966</v>
      </c>
      <c r="F2036" s="19">
        <v>4999</v>
      </c>
      <c r="G2036" s="19">
        <v>4999</v>
      </c>
      <c r="H2036" s="19">
        <v>2399.52</v>
      </c>
      <c r="I2036" s="19">
        <v>1019.79</v>
      </c>
      <c r="J2036" s="19">
        <v>0</v>
      </c>
      <c r="K2036" s="19" t="s">
        <v>1744</v>
      </c>
      <c r="L2036" s="19">
        <v>3419.31</v>
      </c>
      <c r="M2036" s="19">
        <v>3419.31</v>
      </c>
      <c r="N2036" s="19">
        <v>15</v>
      </c>
    </row>
    <row r="2037" customHeight="1" spans="1:14">
      <c r="A2037" s="19">
        <f t="shared" si="387"/>
        <v>2035</v>
      </c>
      <c r="B2037" s="19" t="s">
        <v>6613</v>
      </c>
      <c r="C2037" s="19" t="s">
        <v>6614</v>
      </c>
      <c r="D2037" s="20" t="s">
        <v>1452</v>
      </c>
      <c r="E2037" s="19" t="s">
        <v>3950</v>
      </c>
      <c r="F2037" s="19">
        <v>4999</v>
      </c>
      <c r="G2037" s="19">
        <v>4999</v>
      </c>
      <c r="H2037" s="19">
        <v>2399.52</v>
      </c>
      <c r="I2037" s="19">
        <v>1019.79</v>
      </c>
      <c r="J2037" s="19">
        <v>0</v>
      </c>
      <c r="K2037" s="19" t="s">
        <v>1744</v>
      </c>
      <c r="L2037" s="19">
        <v>3419.31</v>
      </c>
      <c r="M2037" s="19">
        <v>3419.31</v>
      </c>
      <c r="N2037" s="19">
        <v>15</v>
      </c>
    </row>
    <row r="2038" customHeight="1" spans="1:14">
      <c r="A2038" s="19">
        <f t="shared" si="387"/>
        <v>2036</v>
      </c>
      <c r="B2038" s="19" t="s">
        <v>6615</v>
      </c>
      <c r="C2038" s="19" t="s">
        <v>6616</v>
      </c>
      <c r="D2038" s="20" t="s">
        <v>1452</v>
      </c>
      <c r="E2038" s="19" t="s">
        <v>2300</v>
      </c>
      <c r="F2038" s="19">
        <v>4999</v>
      </c>
      <c r="G2038" s="19">
        <v>4999</v>
      </c>
      <c r="H2038" s="19">
        <v>2399.52</v>
      </c>
      <c r="I2038" s="19">
        <v>1019.79</v>
      </c>
      <c r="J2038" s="19">
        <v>0</v>
      </c>
      <c r="K2038" s="19" t="s">
        <v>1744</v>
      </c>
      <c r="L2038" s="19">
        <v>3419.31</v>
      </c>
      <c r="M2038" s="19">
        <v>3419.31</v>
      </c>
      <c r="N2038" s="19">
        <v>15</v>
      </c>
    </row>
    <row r="2039" customHeight="1" spans="1:14">
      <c r="A2039" s="19">
        <f t="shared" si="387"/>
        <v>2037</v>
      </c>
      <c r="B2039" s="19" t="s">
        <v>6617</v>
      </c>
      <c r="C2039" s="19" t="s">
        <v>6618</v>
      </c>
      <c r="D2039" s="20" t="s">
        <v>1452</v>
      </c>
      <c r="E2039" s="19" t="s">
        <v>1879</v>
      </c>
      <c r="F2039" s="19">
        <v>4999</v>
      </c>
      <c r="G2039" s="19">
        <v>4999</v>
      </c>
      <c r="H2039" s="19">
        <v>2399.52</v>
      </c>
      <c r="I2039" s="19">
        <v>1019.79</v>
      </c>
      <c r="J2039" s="19">
        <v>0</v>
      </c>
      <c r="K2039" s="19" t="s">
        <v>1744</v>
      </c>
      <c r="L2039" s="19">
        <v>3419.31</v>
      </c>
      <c r="M2039" s="19">
        <v>3419.31</v>
      </c>
      <c r="N2039" s="19">
        <v>15</v>
      </c>
    </row>
    <row r="2040" customHeight="1" spans="1:14">
      <c r="A2040" s="19">
        <f t="shared" si="387"/>
        <v>2038</v>
      </c>
      <c r="B2040" s="19" t="s">
        <v>6619</v>
      </c>
      <c r="C2040" s="19" t="s">
        <v>6620</v>
      </c>
      <c r="D2040" s="20" t="s">
        <v>1452</v>
      </c>
      <c r="E2040" s="19" t="s">
        <v>6621</v>
      </c>
      <c r="F2040" s="19">
        <v>4999</v>
      </c>
      <c r="G2040" s="19">
        <v>4999</v>
      </c>
      <c r="H2040" s="19">
        <v>2399.52</v>
      </c>
      <c r="I2040" s="19">
        <v>1019.79</v>
      </c>
      <c r="J2040" s="19">
        <v>0</v>
      </c>
      <c r="K2040" s="19" t="s">
        <v>1744</v>
      </c>
      <c r="L2040" s="19">
        <v>3419.31</v>
      </c>
      <c r="M2040" s="19">
        <v>3419.31</v>
      </c>
      <c r="N2040" s="19">
        <v>15</v>
      </c>
    </row>
    <row r="2041" customHeight="1" spans="1:14">
      <c r="A2041" s="19">
        <f t="shared" si="387"/>
        <v>2039</v>
      </c>
      <c r="B2041" s="19" t="s">
        <v>6622</v>
      </c>
      <c r="C2041" s="19" t="s">
        <v>6623</v>
      </c>
      <c r="D2041" s="20" t="s">
        <v>1452</v>
      </c>
      <c r="E2041" s="19" t="s">
        <v>2032</v>
      </c>
      <c r="F2041" s="19">
        <v>4999</v>
      </c>
      <c r="G2041" s="19">
        <v>4999</v>
      </c>
      <c r="H2041" s="19">
        <v>2399.52</v>
      </c>
      <c r="I2041" s="19">
        <v>1019.79</v>
      </c>
      <c r="J2041" s="19">
        <v>0</v>
      </c>
      <c r="K2041" s="19" t="s">
        <v>1744</v>
      </c>
      <c r="L2041" s="19">
        <v>3419.31</v>
      </c>
      <c r="M2041" s="19">
        <v>3419.31</v>
      </c>
      <c r="N2041" s="19">
        <v>15</v>
      </c>
    </row>
    <row r="2042" customHeight="1" spans="1:14">
      <c r="A2042" s="19">
        <f t="shared" ref="A2042:A2051" si="388">ROW()-2</f>
        <v>2040</v>
      </c>
      <c r="B2042" s="19" t="s">
        <v>6624</v>
      </c>
      <c r="C2042" s="19" t="s">
        <v>2520</v>
      </c>
      <c r="D2042" s="20" t="s">
        <v>1452</v>
      </c>
      <c r="E2042" s="19" t="s">
        <v>6625</v>
      </c>
      <c r="F2042" s="19">
        <v>4999</v>
      </c>
      <c r="G2042" s="19">
        <v>4999</v>
      </c>
      <c r="H2042" s="19">
        <v>2399.52</v>
      </c>
      <c r="I2042" s="19">
        <v>1019.79</v>
      </c>
      <c r="J2042" s="19">
        <v>0</v>
      </c>
      <c r="K2042" s="19" t="s">
        <v>1744</v>
      </c>
      <c r="L2042" s="19">
        <v>3419.31</v>
      </c>
      <c r="M2042" s="19">
        <v>3419.31</v>
      </c>
      <c r="N2042" s="19">
        <v>15</v>
      </c>
    </row>
    <row r="2043" customHeight="1" spans="1:14">
      <c r="A2043" s="19">
        <f t="shared" si="388"/>
        <v>2041</v>
      </c>
      <c r="B2043" s="19" t="s">
        <v>6447</v>
      </c>
      <c r="C2043" s="19" t="s">
        <v>3246</v>
      </c>
      <c r="D2043" s="20" t="s">
        <v>1452</v>
      </c>
      <c r="E2043" s="19" t="s">
        <v>6626</v>
      </c>
      <c r="F2043" s="19">
        <v>4999</v>
      </c>
      <c r="G2043" s="19">
        <v>4999</v>
      </c>
      <c r="H2043" s="19">
        <v>2399.52</v>
      </c>
      <c r="I2043" s="19">
        <v>1019.79</v>
      </c>
      <c r="J2043" s="19">
        <v>0</v>
      </c>
      <c r="K2043" s="19" t="s">
        <v>1744</v>
      </c>
      <c r="L2043" s="19">
        <v>3419.31</v>
      </c>
      <c r="M2043" s="19">
        <v>3419.31</v>
      </c>
      <c r="N2043" s="19">
        <v>15</v>
      </c>
    </row>
    <row r="2044" customHeight="1" spans="1:14">
      <c r="A2044" s="19">
        <f t="shared" si="388"/>
        <v>2042</v>
      </c>
      <c r="B2044" s="19" t="s">
        <v>6627</v>
      </c>
      <c r="C2044" s="19" t="s">
        <v>5819</v>
      </c>
      <c r="D2044" s="20" t="s">
        <v>1452</v>
      </c>
      <c r="E2044" s="19" t="s">
        <v>2536</v>
      </c>
      <c r="F2044" s="19">
        <v>4999</v>
      </c>
      <c r="G2044" s="19">
        <v>4999</v>
      </c>
      <c r="H2044" s="19">
        <v>2399.52</v>
      </c>
      <c r="I2044" s="19">
        <v>1019.79</v>
      </c>
      <c r="J2044" s="19">
        <v>0</v>
      </c>
      <c r="K2044" s="19" t="s">
        <v>1744</v>
      </c>
      <c r="L2044" s="19">
        <v>3419.31</v>
      </c>
      <c r="M2044" s="19">
        <v>3419.31</v>
      </c>
      <c r="N2044" s="19">
        <v>15</v>
      </c>
    </row>
    <row r="2045" customHeight="1" spans="1:14">
      <c r="A2045" s="19">
        <f t="shared" si="388"/>
        <v>2043</v>
      </c>
      <c r="B2045" s="19" t="s">
        <v>6628</v>
      </c>
      <c r="C2045" s="19" t="s">
        <v>6629</v>
      </c>
      <c r="D2045" s="20" t="s">
        <v>1452</v>
      </c>
      <c r="E2045" s="19" t="s">
        <v>2641</v>
      </c>
      <c r="F2045" s="19">
        <v>4999</v>
      </c>
      <c r="G2045" s="19">
        <v>4999</v>
      </c>
      <c r="H2045" s="19">
        <v>2399.52</v>
      </c>
      <c r="I2045" s="19">
        <v>1019.79</v>
      </c>
      <c r="J2045" s="19">
        <v>0</v>
      </c>
      <c r="K2045" s="19" t="s">
        <v>1744</v>
      </c>
      <c r="L2045" s="19">
        <v>3419.31</v>
      </c>
      <c r="M2045" s="19">
        <v>3419.31</v>
      </c>
      <c r="N2045" s="19">
        <v>15</v>
      </c>
    </row>
    <row r="2046" customHeight="1" spans="1:14">
      <c r="A2046" s="19">
        <f t="shared" si="388"/>
        <v>2044</v>
      </c>
      <c r="B2046" s="19" t="s">
        <v>6630</v>
      </c>
      <c r="C2046" s="19" t="s">
        <v>6631</v>
      </c>
      <c r="D2046" s="20" t="s">
        <v>1452</v>
      </c>
      <c r="E2046" s="19" t="s">
        <v>3026</v>
      </c>
      <c r="F2046" s="19">
        <v>4999</v>
      </c>
      <c r="G2046" s="19">
        <v>4999</v>
      </c>
      <c r="H2046" s="19">
        <v>2399.52</v>
      </c>
      <c r="I2046" s="19">
        <v>1019.79</v>
      </c>
      <c r="J2046" s="19">
        <v>0</v>
      </c>
      <c r="K2046" s="19" t="s">
        <v>1744</v>
      </c>
      <c r="L2046" s="19">
        <v>3419.31</v>
      </c>
      <c r="M2046" s="19">
        <v>3419.31</v>
      </c>
      <c r="N2046" s="19">
        <v>15</v>
      </c>
    </row>
    <row r="2047" customHeight="1" spans="1:14">
      <c r="A2047" s="19">
        <f t="shared" si="388"/>
        <v>2045</v>
      </c>
      <c r="B2047" s="19" t="s">
        <v>6632</v>
      </c>
      <c r="C2047" s="19" t="s">
        <v>6633</v>
      </c>
      <c r="D2047" s="20" t="s">
        <v>1452</v>
      </c>
      <c r="E2047" s="19" t="s">
        <v>3950</v>
      </c>
      <c r="F2047" s="19">
        <v>4999</v>
      </c>
      <c r="G2047" s="19">
        <v>4999</v>
      </c>
      <c r="H2047" s="19">
        <v>2399.52</v>
      </c>
      <c r="I2047" s="19">
        <v>1019.79</v>
      </c>
      <c r="J2047" s="19">
        <v>0</v>
      </c>
      <c r="K2047" s="19" t="s">
        <v>1744</v>
      </c>
      <c r="L2047" s="19">
        <v>3419.31</v>
      </c>
      <c r="M2047" s="19">
        <v>3419.31</v>
      </c>
      <c r="N2047" s="19">
        <v>15</v>
      </c>
    </row>
    <row r="2048" customHeight="1" spans="1:14">
      <c r="A2048" s="19">
        <f t="shared" si="388"/>
        <v>2046</v>
      </c>
      <c r="B2048" s="19" t="s">
        <v>6634</v>
      </c>
      <c r="C2048" s="19" t="s">
        <v>6635</v>
      </c>
      <c r="D2048" s="20" t="s">
        <v>1452</v>
      </c>
      <c r="E2048" s="19" t="s">
        <v>6636</v>
      </c>
      <c r="F2048" s="19">
        <v>5383</v>
      </c>
      <c r="G2048" s="19">
        <v>5383</v>
      </c>
      <c r="H2048" s="19">
        <v>2583.84</v>
      </c>
      <c r="I2048" s="19">
        <v>1098.12</v>
      </c>
      <c r="J2048" s="19">
        <v>0</v>
      </c>
      <c r="K2048" s="19" t="s">
        <v>1744</v>
      </c>
      <c r="L2048" s="19">
        <v>3681.96</v>
      </c>
      <c r="M2048" s="19">
        <v>3681.96</v>
      </c>
      <c r="N2048" s="19">
        <v>15</v>
      </c>
    </row>
    <row r="2049" customHeight="1" spans="1:14">
      <c r="A2049" s="19">
        <f t="shared" si="388"/>
        <v>2047</v>
      </c>
      <c r="B2049" s="19" t="s">
        <v>6637</v>
      </c>
      <c r="C2049" s="19" t="s">
        <v>6638</v>
      </c>
      <c r="D2049" s="20" t="s">
        <v>1452</v>
      </c>
      <c r="E2049" s="19" t="s">
        <v>4234</v>
      </c>
      <c r="F2049" s="19">
        <v>4999</v>
      </c>
      <c r="G2049" s="19">
        <v>4999</v>
      </c>
      <c r="H2049" s="19">
        <v>2399.52</v>
      </c>
      <c r="I2049" s="19">
        <v>1019.79</v>
      </c>
      <c r="J2049" s="19">
        <v>0</v>
      </c>
      <c r="K2049" s="19" t="s">
        <v>1744</v>
      </c>
      <c r="L2049" s="19">
        <v>3419.31</v>
      </c>
      <c r="M2049" s="19">
        <v>3419.31</v>
      </c>
      <c r="N2049" s="19">
        <v>15</v>
      </c>
    </row>
    <row r="2050" customHeight="1" spans="1:14">
      <c r="A2050" s="19">
        <f t="shared" si="388"/>
        <v>2048</v>
      </c>
      <c r="B2050" s="19" t="s">
        <v>6639</v>
      </c>
      <c r="C2050" s="19" t="s">
        <v>6640</v>
      </c>
      <c r="D2050" s="20" t="s">
        <v>1452</v>
      </c>
      <c r="E2050" s="19" t="s">
        <v>6641</v>
      </c>
      <c r="F2050" s="19">
        <v>4999</v>
      </c>
      <c r="G2050" s="19">
        <v>4999</v>
      </c>
      <c r="H2050" s="19">
        <v>2399.52</v>
      </c>
      <c r="I2050" s="19">
        <v>1019.79</v>
      </c>
      <c r="J2050" s="19">
        <v>0</v>
      </c>
      <c r="K2050" s="19" t="s">
        <v>1744</v>
      </c>
      <c r="L2050" s="19">
        <v>3419.31</v>
      </c>
      <c r="M2050" s="19">
        <v>3419.31</v>
      </c>
      <c r="N2050" s="19">
        <v>15</v>
      </c>
    </row>
    <row r="2051" customHeight="1" spans="1:14">
      <c r="A2051" s="19">
        <f t="shared" si="388"/>
        <v>2049</v>
      </c>
      <c r="B2051" s="19" t="s">
        <v>6642</v>
      </c>
      <c r="C2051" s="19" t="s">
        <v>6643</v>
      </c>
      <c r="D2051" s="20" t="s">
        <v>1452</v>
      </c>
      <c r="E2051" s="19" t="s">
        <v>2234</v>
      </c>
      <c r="F2051" s="19">
        <v>4999</v>
      </c>
      <c r="G2051" s="19">
        <v>4999</v>
      </c>
      <c r="H2051" s="19">
        <v>2399.52</v>
      </c>
      <c r="I2051" s="19">
        <v>1019.79</v>
      </c>
      <c r="J2051" s="19">
        <v>0</v>
      </c>
      <c r="K2051" s="19" t="s">
        <v>1744</v>
      </c>
      <c r="L2051" s="19">
        <v>3419.31</v>
      </c>
      <c r="M2051" s="19">
        <v>3419.31</v>
      </c>
      <c r="N2051" s="19">
        <v>15</v>
      </c>
    </row>
    <row r="2052" customHeight="1" spans="1:14">
      <c r="A2052" s="19">
        <f t="shared" ref="A2052:A2061" si="389">ROW()-2</f>
        <v>2050</v>
      </c>
      <c r="B2052" s="19" t="s">
        <v>6644</v>
      </c>
      <c r="C2052" s="19" t="s">
        <v>6645</v>
      </c>
      <c r="D2052" s="20" t="s">
        <v>1452</v>
      </c>
      <c r="E2052" s="19" t="s">
        <v>2720</v>
      </c>
      <c r="F2052" s="19">
        <v>4999</v>
      </c>
      <c r="G2052" s="19">
        <v>4999</v>
      </c>
      <c r="H2052" s="19">
        <v>2399.52</v>
      </c>
      <c r="I2052" s="19">
        <v>1019.79</v>
      </c>
      <c r="J2052" s="19">
        <v>0</v>
      </c>
      <c r="K2052" s="19" t="s">
        <v>1744</v>
      </c>
      <c r="L2052" s="19">
        <v>3419.31</v>
      </c>
      <c r="M2052" s="19">
        <v>3419.31</v>
      </c>
      <c r="N2052" s="19">
        <v>15</v>
      </c>
    </row>
    <row r="2053" customHeight="1" spans="1:14">
      <c r="A2053" s="19">
        <f t="shared" si="389"/>
        <v>2051</v>
      </c>
      <c r="B2053" s="19" t="s">
        <v>6646</v>
      </c>
      <c r="C2053" s="19" t="s">
        <v>6647</v>
      </c>
      <c r="D2053" s="20" t="s">
        <v>1452</v>
      </c>
      <c r="E2053" s="19" t="s">
        <v>1775</v>
      </c>
      <c r="F2053" s="19">
        <v>4999</v>
      </c>
      <c r="G2053" s="19">
        <v>4999</v>
      </c>
      <c r="H2053" s="19">
        <v>2399.52</v>
      </c>
      <c r="I2053" s="19">
        <v>1019.79</v>
      </c>
      <c r="J2053" s="19">
        <v>0</v>
      </c>
      <c r="K2053" s="19" t="s">
        <v>1744</v>
      </c>
      <c r="L2053" s="19">
        <v>3419.31</v>
      </c>
      <c r="M2053" s="19">
        <v>3419.31</v>
      </c>
      <c r="N2053" s="19">
        <v>15</v>
      </c>
    </row>
    <row r="2054" customHeight="1" spans="1:14">
      <c r="A2054" s="19">
        <f t="shared" si="389"/>
        <v>2052</v>
      </c>
      <c r="B2054" s="19" t="s">
        <v>6648</v>
      </c>
      <c r="C2054" s="19" t="s">
        <v>6649</v>
      </c>
      <c r="D2054" s="20" t="s">
        <v>1452</v>
      </c>
      <c r="E2054" s="19" t="s">
        <v>2240</v>
      </c>
      <c r="F2054" s="19">
        <v>4999</v>
      </c>
      <c r="G2054" s="19">
        <v>4999</v>
      </c>
      <c r="H2054" s="19">
        <v>2399.52</v>
      </c>
      <c r="I2054" s="19">
        <v>1019.79</v>
      </c>
      <c r="J2054" s="19">
        <v>0</v>
      </c>
      <c r="K2054" s="19" t="s">
        <v>1744</v>
      </c>
      <c r="L2054" s="19">
        <v>3419.31</v>
      </c>
      <c r="M2054" s="19">
        <v>3419.31</v>
      </c>
      <c r="N2054" s="19">
        <v>15</v>
      </c>
    </row>
    <row r="2055" customHeight="1" spans="1:14">
      <c r="A2055" s="19">
        <f t="shared" si="389"/>
        <v>2053</v>
      </c>
      <c r="B2055" s="19" t="s">
        <v>6650</v>
      </c>
      <c r="C2055" s="19" t="s">
        <v>4239</v>
      </c>
      <c r="D2055" s="20" t="s">
        <v>1452</v>
      </c>
      <c r="E2055" s="19" t="s">
        <v>3402</v>
      </c>
      <c r="F2055" s="19">
        <v>4999</v>
      </c>
      <c r="G2055" s="19">
        <v>4999</v>
      </c>
      <c r="H2055" s="19">
        <v>2399.52</v>
      </c>
      <c r="I2055" s="19">
        <v>1019.79</v>
      </c>
      <c r="J2055" s="19">
        <v>0</v>
      </c>
      <c r="K2055" s="19" t="s">
        <v>1744</v>
      </c>
      <c r="L2055" s="19">
        <v>3419.31</v>
      </c>
      <c r="M2055" s="19">
        <v>3419.31</v>
      </c>
      <c r="N2055" s="19">
        <v>15</v>
      </c>
    </row>
    <row r="2056" customHeight="1" spans="1:14">
      <c r="A2056" s="19">
        <f t="shared" si="389"/>
        <v>2054</v>
      </c>
      <c r="B2056" s="19" t="s">
        <v>6651</v>
      </c>
      <c r="C2056" s="19" t="s">
        <v>6652</v>
      </c>
      <c r="D2056" s="20" t="s">
        <v>1452</v>
      </c>
      <c r="E2056" s="19" t="s">
        <v>2481</v>
      </c>
      <c r="F2056" s="19">
        <v>4999</v>
      </c>
      <c r="G2056" s="19">
        <v>4999</v>
      </c>
      <c r="H2056" s="19">
        <v>2399.52</v>
      </c>
      <c r="I2056" s="19">
        <v>1019.79</v>
      </c>
      <c r="J2056" s="19">
        <v>0</v>
      </c>
      <c r="K2056" s="19" t="s">
        <v>1744</v>
      </c>
      <c r="L2056" s="19">
        <v>3419.31</v>
      </c>
      <c r="M2056" s="19">
        <v>3419.31</v>
      </c>
      <c r="N2056" s="19">
        <v>15</v>
      </c>
    </row>
    <row r="2057" customHeight="1" spans="1:14">
      <c r="A2057" s="19">
        <f t="shared" si="389"/>
        <v>2055</v>
      </c>
      <c r="B2057" s="19" t="s">
        <v>6653</v>
      </c>
      <c r="C2057" s="19" t="s">
        <v>5508</v>
      </c>
      <c r="D2057" s="20" t="s">
        <v>1452</v>
      </c>
      <c r="E2057" s="19" t="s">
        <v>6610</v>
      </c>
      <c r="F2057" s="19">
        <v>4999</v>
      </c>
      <c r="G2057" s="19">
        <v>4999</v>
      </c>
      <c r="H2057" s="19">
        <v>2399.52</v>
      </c>
      <c r="I2057" s="19">
        <v>1019.79</v>
      </c>
      <c r="J2057" s="19">
        <v>0</v>
      </c>
      <c r="K2057" s="19" t="s">
        <v>1744</v>
      </c>
      <c r="L2057" s="19">
        <v>3419.31</v>
      </c>
      <c r="M2057" s="19">
        <v>3419.31</v>
      </c>
      <c r="N2057" s="19">
        <v>15</v>
      </c>
    </row>
    <row r="2058" customHeight="1" spans="1:14">
      <c r="A2058" s="19">
        <f t="shared" si="389"/>
        <v>2056</v>
      </c>
      <c r="B2058" s="19" t="s">
        <v>6654</v>
      </c>
      <c r="C2058" s="19" t="s">
        <v>3581</v>
      </c>
      <c r="D2058" s="20" t="s">
        <v>1452</v>
      </c>
      <c r="E2058" s="19" t="s">
        <v>3891</v>
      </c>
      <c r="F2058" s="19">
        <v>4999</v>
      </c>
      <c r="G2058" s="19">
        <v>4999</v>
      </c>
      <c r="H2058" s="19">
        <v>2399.52</v>
      </c>
      <c r="I2058" s="19">
        <v>1019.79</v>
      </c>
      <c r="J2058" s="19">
        <v>0</v>
      </c>
      <c r="K2058" s="19" t="s">
        <v>1744</v>
      </c>
      <c r="L2058" s="19">
        <v>3419.31</v>
      </c>
      <c r="M2058" s="19">
        <v>3419.31</v>
      </c>
      <c r="N2058" s="19">
        <v>14</v>
      </c>
    </row>
    <row r="2059" customHeight="1" spans="1:14">
      <c r="A2059" s="19">
        <f t="shared" si="389"/>
        <v>2057</v>
      </c>
      <c r="B2059" s="19" t="s">
        <v>6655</v>
      </c>
      <c r="C2059" s="19" t="s">
        <v>3588</v>
      </c>
      <c r="D2059" s="20" t="s">
        <v>1452</v>
      </c>
      <c r="E2059" s="19" t="s">
        <v>1801</v>
      </c>
      <c r="F2059" s="19">
        <v>4999</v>
      </c>
      <c r="G2059" s="19">
        <v>4999</v>
      </c>
      <c r="H2059" s="19">
        <v>2399.52</v>
      </c>
      <c r="I2059" s="19">
        <v>1019.79</v>
      </c>
      <c r="J2059" s="19">
        <v>0</v>
      </c>
      <c r="K2059" s="19" t="s">
        <v>1744</v>
      </c>
      <c r="L2059" s="19">
        <v>3419.31</v>
      </c>
      <c r="M2059" s="19">
        <v>3419.31</v>
      </c>
      <c r="N2059" s="19">
        <v>14</v>
      </c>
    </row>
    <row r="2060" customHeight="1" spans="1:14">
      <c r="A2060" s="19">
        <f t="shared" si="389"/>
        <v>2058</v>
      </c>
      <c r="B2060" s="19" t="s">
        <v>6656</v>
      </c>
      <c r="C2060" s="19" t="s">
        <v>6657</v>
      </c>
      <c r="D2060" s="20" t="s">
        <v>1452</v>
      </c>
      <c r="E2060" s="19" t="s">
        <v>2100</v>
      </c>
      <c r="F2060" s="19">
        <v>4999</v>
      </c>
      <c r="G2060" s="19">
        <v>4999</v>
      </c>
      <c r="H2060" s="19">
        <v>2399.52</v>
      </c>
      <c r="I2060" s="19">
        <v>1019.79</v>
      </c>
      <c r="J2060" s="19">
        <v>0</v>
      </c>
      <c r="K2060" s="19" t="s">
        <v>1744</v>
      </c>
      <c r="L2060" s="19">
        <v>3419.31</v>
      </c>
      <c r="M2060" s="19">
        <v>3419.31</v>
      </c>
      <c r="N2060" s="19">
        <v>14</v>
      </c>
    </row>
    <row r="2061" customHeight="1" spans="1:14">
      <c r="A2061" s="19">
        <f t="shared" si="389"/>
        <v>2059</v>
      </c>
      <c r="B2061" s="19" t="s">
        <v>6658</v>
      </c>
      <c r="C2061" s="19" t="s">
        <v>2886</v>
      </c>
      <c r="D2061" s="20" t="s">
        <v>1452</v>
      </c>
      <c r="E2061" s="19" t="s">
        <v>4505</v>
      </c>
      <c r="F2061" s="19">
        <v>4999</v>
      </c>
      <c r="G2061" s="19">
        <v>4999</v>
      </c>
      <c r="H2061" s="19">
        <v>2399.52</v>
      </c>
      <c r="I2061" s="19">
        <v>1019.79</v>
      </c>
      <c r="J2061" s="19">
        <v>0</v>
      </c>
      <c r="K2061" s="19" t="s">
        <v>1744</v>
      </c>
      <c r="L2061" s="19">
        <v>3419.31</v>
      </c>
      <c r="M2061" s="19">
        <v>3419.31</v>
      </c>
      <c r="N2061" s="19">
        <v>14</v>
      </c>
    </row>
    <row r="2062" customHeight="1" spans="1:14">
      <c r="A2062" s="19">
        <f t="shared" ref="A2062:A2071" si="390">ROW()-2</f>
        <v>2060</v>
      </c>
      <c r="B2062" s="19" t="s">
        <v>6659</v>
      </c>
      <c r="C2062" s="19" t="s">
        <v>3760</v>
      </c>
      <c r="D2062" s="20" t="s">
        <v>1452</v>
      </c>
      <c r="E2062" s="19" t="s">
        <v>2521</v>
      </c>
      <c r="F2062" s="19">
        <v>4999</v>
      </c>
      <c r="G2062" s="19">
        <v>4999</v>
      </c>
      <c r="H2062" s="19">
        <v>2399.52</v>
      </c>
      <c r="I2062" s="19">
        <v>1019.79</v>
      </c>
      <c r="J2062" s="19">
        <v>0</v>
      </c>
      <c r="K2062" s="19" t="s">
        <v>1744</v>
      </c>
      <c r="L2062" s="19">
        <v>3419.31</v>
      </c>
      <c r="M2062" s="19">
        <v>3419.31</v>
      </c>
      <c r="N2062" s="19">
        <v>26</v>
      </c>
    </row>
    <row r="2063" customHeight="1" spans="1:14">
      <c r="A2063" s="19">
        <f t="shared" si="390"/>
        <v>2061</v>
      </c>
      <c r="B2063" s="19" t="s">
        <v>6660</v>
      </c>
      <c r="C2063" s="19" t="s">
        <v>6661</v>
      </c>
      <c r="D2063" s="20" t="s">
        <v>1452</v>
      </c>
      <c r="E2063" s="19" t="s">
        <v>5232</v>
      </c>
      <c r="F2063" s="19">
        <v>4999</v>
      </c>
      <c r="G2063" s="19">
        <v>4999</v>
      </c>
      <c r="H2063" s="19">
        <v>2399.52</v>
      </c>
      <c r="I2063" s="19">
        <v>1019.79</v>
      </c>
      <c r="J2063" s="19">
        <v>0</v>
      </c>
      <c r="K2063" s="19" t="s">
        <v>1744</v>
      </c>
      <c r="L2063" s="19">
        <v>3419.31</v>
      </c>
      <c r="M2063" s="19">
        <v>3419.31</v>
      </c>
      <c r="N2063" s="19">
        <v>14</v>
      </c>
    </row>
    <row r="2064" customHeight="1" spans="1:14">
      <c r="A2064" s="19">
        <f t="shared" si="390"/>
        <v>2062</v>
      </c>
      <c r="B2064" s="19" t="s">
        <v>6662</v>
      </c>
      <c r="C2064" s="19" t="s">
        <v>6663</v>
      </c>
      <c r="D2064" s="20" t="s">
        <v>1452</v>
      </c>
      <c r="E2064" s="19" t="s">
        <v>3579</v>
      </c>
      <c r="F2064" s="19">
        <v>4999</v>
      </c>
      <c r="G2064" s="19">
        <v>4999</v>
      </c>
      <c r="H2064" s="19">
        <v>2399.52</v>
      </c>
      <c r="I2064" s="19">
        <v>1019.79</v>
      </c>
      <c r="J2064" s="19">
        <v>0</v>
      </c>
      <c r="K2064" s="19" t="s">
        <v>1744</v>
      </c>
      <c r="L2064" s="19">
        <v>3419.31</v>
      </c>
      <c r="M2064" s="19">
        <v>3419.31</v>
      </c>
      <c r="N2064" s="19">
        <v>14</v>
      </c>
    </row>
    <row r="2065" customHeight="1" spans="1:14">
      <c r="A2065" s="19">
        <f t="shared" si="390"/>
        <v>2063</v>
      </c>
      <c r="B2065" s="19" t="s">
        <v>6664</v>
      </c>
      <c r="C2065" s="19" t="s">
        <v>6665</v>
      </c>
      <c r="D2065" s="20" t="s">
        <v>1452</v>
      </c>
      <c r="E2065" s="19" t="s">
        <v>3159</v>
      </c>
      <c r="F2065" s="19">
        <v>4999</v>
      </c>
      <c r="G2065" s="19">
        <v>4999</v>
      </c>
      <c r="H2065" s="19">
        <v>2399.52</v>
      </c>
      <c r="I2065" s="19">
        <v>1019.79</v>
      </c>
      <c r="J2065" s="19">
        <v>0</v>
      </c>
      <c r="K2065" s="19" t="s">
        <v>1744</v>
      </c>
      <c r="L2065" s="19">
        <v>3419.31</v>
      </c>
      <c r="M2065" s="19">
        <v>3419.31</v>
      </c>
      <c r="N2065" s="19">
        <v>14</v>
      </c>
    </row>
    <row r="2066" customHeight="1" spans="1:14">
      <c r="A2066" s="19">
        <f t="shared" si="390"/>
        <v>2064</v>
      </c>
      <c r="B2066" s="19" t="s">
        <v>6666</v>
      </c>
      <c r="C2066" s="19" t="s">
        <v>6667</v>
      </c>
      <c r="D2066" s="20" t="s">
        <v>1452</v>
      </c>
      <c r="E2066" s="19" t="s">
        <v>3579</v>
      </c>
      <c r="F2066" s="19">
        <v>4999</v>
      </c>
      <c r="G2066" s="19">
        <v>4999</v>
      </c>
      <c r="H2066" s="19">
        <v>2399.52</v>
      </c>
      <c r="I2066" s="19">
        <v>1019.79</v>
      </c>
      <c r="J2066" s="19">
        <v>0</v>
      </c>
      <c r="K2066" s="19" t="s">
        <v>1744</v>
      </c>
      <c r="L2066" s="19">
        <v>3419.31</v>
      </c>
      <c r="M2066" s="19">
        <v>3419.31</v>
      </c>
      <c r="N2066" s="19">
        <v>14</v>
      </c>
    </row>
    <row r="2067" customHeight="1" spans="1:14">
      <c r="A2067" s="19">
        <f t="shared" si="390"/>
        <v>2065</v>
      </c>
      <c r="B2067" s="19" t="s">
        <v>6668</v>
      </c>
      <c r="C2067" s="19" t="s">
        <v>6669</v>
      </c>
      <c r="D2067" s="20" t="s">
        <v>1452</v>
      </c>
      <c r="E2067" s="19" t="s">
        <v>1948</v>
      </c>
      <c r="F2067" s="19">
        <v>4999</v>
      </c>
      <c r="G2067" s="19">
        <v>4999</v>
      </c>
      <c r="H2067" s="19">
        <v>2399.52</v>
      </c>
      <c r="I2067" s="19">
        <v>1019.79</v>
      </c>
      <c r="J2067" s="19">
        <v>0</v>
      </c>
      <c r="K2067" s="19" t="s">
        <v>1744</v>
      </c>
      <c r="L2067" s="19">
        <v>3419.31</v>
      </c>
      <c r="M2067" s="19">
        <v>3419.31</v>
      </c>
      <c r="N2067" s="19">
        <v>14</v>
      </c>
    </row>
    <row r="2068" customHeight="1" spans="1:14">
      <c r="A2068" s="19">
        <f t="shared" si="390"/>
        <v>2066</v>
      </c>
      <c r="B2068" s="19" t="s">
        <v>6670</v>
      </c>
      <c r="C2068" s="19" t="s">
        <v>6671</v>
      </c>
      <c r="D2068" s="20" t="s">
        <v>1452</v>
      </c>
      <c r="E2068" s="19" t="s">
        <v>3018</v>
      </c>
      <c r="F2068" s="19">
        <v>4999</v>
      </c>
      <c r="G2068" s="19">
        <v>4999</v>
      </c>
      <c r="H2068" s="19">
        <v>2399.52</v>
      </c>
      <c r="I2068" s="19">
        <v>1019.79</v>
      </c>
      <c r="J2068" s="19">
        <v>0</v>
      </c>
      <c r="K2068" s="19" t="s">
        <v>1744</v>
      </c>
      <c r="L2068" s="19">
        <v>3419.31</v>
      </c>
      <c r="M2068" s="19">
        <v>3419.31</v>
      </c>
      <c r="N2068" s="19">
        <v>14</v>
      </c>
    </row>
    <row r="2069" customHeight="1" spans="1:14">
      <c r="A2069" s="19">
        <f t="shared" si="390"/>
        <v>2067</v>
      </c>
      <c r="B2069" s="19" t="s">
        <v>6672</v>
      </c>
      <c r="C2069" s="19" t="s">
        <v>6673</v>
      </c>
      <c r="D2069" s="20" t="s">
        <v>1452</v>
      </c>
      <c r="E2069" s="19" t="s">
        <v>2573</v>
      </c>
      <c r="F2069" s="19">
        <v>4999</v>
      </c>
      <c r="G2069" s="19">
        <v>4999</v>
      </c>
      <c r="H2069" s="19">
        <v>2399.52</v>
      </c>
      <c r="I2069" s="19">
        <v>1019.79</v>
      </c>
      <c r="J2069" s="19">
        <v>0</v>
      </c>
      <c r="K2069" s="19" t="s">
        <v>1744</v>
      </c>
      <c r="L2069" s="19">
        <v>3419.31</v>
      </c>
      <c r="M2069" s="19">
        <v>3419.31</v>
      </c>
      <c r="N2069" s="19">
        <v>14</v>
      </c>
    </row>
    <row r="2070" customHeight="1" spans="1:14">
      <c r="A2070" s="19">
        <f t="shared" si="390"/>
        <v>2068</v>
      </c>
      <c r="B2070" s="19" t="s">
        <v>6674</v>
      </c>
      <c r="C2070" s="19" t="s">
        <v>6019</v>
      </c>
      <c r="D2070" s="20" t="s">
        <v>1452</v>
      </c>
      <c r="E2070" s="19" t="s">
        <v>2906</v>
      </c>
      <c r="F2070" s="19">
        <v>4999</v>
      </c>
      <c r="G2070" s="19">
        <v>4999</v>
      </c>
      <c r="H2070" s="19">
        <v>2399.52</v>
      </c>
      <c r="I2070" s="19">
        <v>1019.79</v>
      </c>
      <c r="J2070" s="19">
        <v>0</v>
      </c>
      <c r="K2070" s="19" t="s">
        <v>1744</v>
      </c>
      <c r="L2070" s="19">
        <v>3419.31</v>
      </c>
      <c r="M2070" s="19">
        <v>3419.31</v>
      </c>
      <c r="N2070" s="19">
        <v>14</v>
      </c>
    </row>
    <row r="2071" customHeight="1" spans="1:14">
      <c r="A2071" s="19">
        <f t="shared" si="390"/>
        <v>2069</v>
      </c>
      <c r="B2071" s="19" t="s">
        <v>6675</v>
      </c>
      <c r="C2071" s="19" t="s">
        <v>4827</v>
      </c>
      <c r="D2071" s="20" t="s">
        <v>1452</v>
      </c>
      <c r="E2071" s="19" t="s">
        <v>3018</v>
      </c>
      <c r="F2071" s="19">
        <v>4999</v>
      </c>
      <c r="G2071" s="19">
        <v>4999</v>
      </c>
      <c r="H2071" s="19">
        <v>2399.52</v>
      </c>
      <c r="I2071" s="19">
        <v>1019.79</v>
      </c>
      <c r="J2071" s="19">
        <v>0</v>
      </c>
      <c r="K2071" s="19" t="s">
        <v>1744</v>
      </c>
      <c r="L2071" s="19">
        <v>3419.31</v>
      </c>
      <c r="M2071" s="19">
        <v>3419.31</v>
      </c>
      <c r="N2071" s="19">
        <v>14</v>
      </c>
    </row>
    <row r="2072" customHeight="1" spans="1:14">
      <c r="A2072" s="19">
        <f t="shared" ref="A2072:A2081" si="391">ROW()-2</f>
        <v>2070</v>
      </c>
      <c r="B2072" s="19" t="s">
        <v>6676</v>
      </c>
      <c r="C2072" s="19" t="s">
        <v>3268</v>
      </c>
      <c r="D2072" s="20" t="s">
        <v>1452</v>
      </c>
      <c r="E2072" s="19" t="s">
        <v>2884</v>
      </c>
      <c r="F2072" s="19">
        <v>4999</v>
      </c>
      <c r="G2072" s="19">
        <v>4999</v>
      </c>
      <c r="H2072" s="19">
        <v>2399.52</v>
      </c>
      <c r="I2072" s="19">
        <v>1019.79</v>
      </c>
      <c r="J2072" s="19">
        <v>0</v>
      </c>
      <c r="K2072" s="19" t="s">
        <v>1744</v>
      </c>
      <c r="L2072" s="19">
        <v>3419.31</v>
      </c>
      <c r="M2072" s="19">
        <v>3419.31</v>
      </c>
      <c r="N2072" s="19">
        <v>14</v>
      </c>
    </row>
    <row r="2073" customHeight="1" spans="1:14">
      <c r="A2073" s="19">
        <f t="shared" si="391"/>
        <v>2071</v>
      </c>
      <c r="B2073" s="19" t="s">
        <v>6677</v>
      </c>
      <c r="C2073" s="19" t="s">
        <v>6678</v>
      </c>
      <c r="D2073" s="20" t="s">
        <v>1452</v>
      </c>
      <c r="E2073" s="19" t="s">
        <v>3409</v>
      </c>
      <c r="F2073" s="19">
        <v>4999</v>
      </c>
      <c r="G2073" s="19">
        <v>4999</v>
      </c>
      <c r="H2073" s="19">
        <v>2399.52</v>
      </c>
      <c r="I2073" s="19">
        <v>1019.79</v>
      </c>
      <c r="J2073" s="19">
        <v>0</v>
      </c>
      <c r="K2073" s="19" t="s">
        <v>1744</v>
      </c>
      <c r="L2073" s="19">
        <v>3419.31</v>
      </c>
      <c r="M2073" s="19">
        <v>3419.31</v>
      </c>
      <c r="N2073" s="19">
        <v>14</v>
      </c>
    </row>
    <row r="2074" s="13" customFormat="1" customHeight="1" spans="1:14">
      <c r="A2074" s="19">
        <f t="shared" si="391"/>
        <v>2072</v>
      </c>
      <c r="B2074" s="19" t="s">
        <v>6679</v>
      </c>
      <c r="C2074" s="19" t="s">
        <v>6680</v>
      </c>
      <c r="D2074" s="20" t="s">
        <v>1452</v>
      </c>
      <c r="E2074" s="19" t="s">
        <v>1918</v>
      </c>
      <c r="F2074" s="19">
        <v>4999</v>
      </c>
      <c r="G2074" s="19">
        <v>4999</v>
      </c>
      <c r="H2074" s="19">
        <v>2399.52</v>
      </c>
      <c r="I2074" s="19">
        <v>1019.79</v>
      </c>
      <c r="J2074" s="19">
        <v>0</v>
      </c>
      <c r="K2074" s="19" t="s">
        <v>1744</v>
      </c>
      <c r="L2074" s="19">
        <v>3419.31</v>
      </c>
      <c r="M2074" s="19">
        <v>3419.31</v>
      </c>
      <c r="N2074" s="19">
        <v>14</v>
      </c>
    </row>
    <row r="2075" s="13" customFormat="1" customHeight="1" spans="1:14">
      <c r="A2075" s="19">
        <f t="shared" si="391"/>
        <v>2073</v>
      </c>
      <c r="B2075" s="19" t="s">
        <v>6681</v>
      </c>
      <c r="C2075" s="19" t="s">
        <v>2097</v>
      </c>
      <c r="D2075" s="20" t="s">
        <v>1452</v>
      </c>
      <c r="E2075" s="19" t="s">
        <v>6682</v>
      </c>
      <c r="F2075" s="19">
        <v>4999</v>
      </c>
      <c r="G2075" s="19">
        <v>4999</v>
      </c>
      <c r="H2075" s="19">
        <v>2399.52</v>
      </c>
      <c r="I2075" s="19">
        <v>1019.79</v>
      </c>
      <c r="J2075" s="19">
        <v>0</v>
      </c>
      <c r="K2075" s="19" t="s">
        <v>1744</v>
      </c>
      <c r="L2075" s="19">
        <v>3419.31</v>
      </c>
      <c r="M2075" s="19">
        <v>3419.31</v>
      </c>
      <c r="N2075" s="19">
        <v>14</v>
      </c>
    </row>
    <row r="2076" s="13" customFormat="1" customHeight="1" spans="1:14">
      <c r="A2076" s="19">
        <f t="shared" si="391"/>
        <v>2074</v>
      </c>
      <c r="B2076" s="19" t="s">
        <v>6683</v>
      </c>
      <c r="C2076" s="19" t="s">
        <v>6684</v>
      </c>
      <c r="D2076" s="20" t="s">
        <v>1452</v>
      </c>
      <c r="E2076" s="19" t="s">
        <v>3512</v>
      </c>
      <c r="F2076" s="19">
        <v>4999</v>
      </c>
      <c r="G2076" s="19">
        <v>4999</v>
      </c>
      <c r="H2076" s="19">
        <v>2399.52</v>
      </c>
      <c r="I2076" s="19">
        <v>1019.79</v>
      </c>
      <c r="J2076" s="19">
        <v>0</v>
      </c>
      <c r="K2076" s="19" t="s">
        <v>1744</v>
      </c>
      <c r="L2076" s="19">
        <v>3419.31</v>
      </c>
      <c r="M2076" s="19">
        <v>3419.31</v>
      </c>
      <c r="N2076" s="19">
        <v>14</v>
      </c>
    </row>
    <row r="2077" s="13" customFormat="1" customHeight="1" spans="1:14">
      <c r="A2077" s="19">
        <f t="shared" si="391"/>
        <v>2075</v>
      </c>
      <c r="B2077" s="19" t="s">
        <v>6685</v>
      </c>
      <c r="C2077" s="19" t="s">
        <v>2908</v>
      </c>
      <c r="D2077" s="20" t="s">
        <v>1452</v>
      </c>
      <c r="E2077" s="19" t="s">
        <v>3427</v>
      </c>
      <c r="F2077" s="19">
        <v>4999</v>
      </c>
      <c r="G2077" s="19">
        <v>4999</v>
      </c>
      <c r="H2077" s="19">
        <v>2399.52</v>
      </c>
      <c r="I2077" s="19">
        <v>1019.79</v>
      </c>
      <c r="J2077" s="19">
        <v>0</v>
      </c>
      <c r="K2077" s="19" t="s">
        <v>1744</v>
      </c>
      <c r="L2077" s="19">
        <v>3419.31</v>
      </c>
      <c r="M2077" s="19">
        <v>3419.31</v>
      </c>
      <c r="N2077" s="19">
        <v>14</v>
      </c>
    </row>
    <row r="2078" s="13" customFormat="1" customHeight="1" spans="1:14">
      <c r="A2078" s="19">
        <f t="shared" si="391"/>
        <v>2076</v>
      </c>
      <c r="B2078" s="19" t="s">
        <v>6686</v>
      </c>
      <c r="C2078" s="19" t="s">
        <v>6687</v>
      </c>
      <c r="D2078" s="20" t="s">
        <v>1452</v>
      </c>
      <c r="E2078" s="19" t="s">
        <v>2240</v>
      </c>
      <c r="F2078" s="19">
        <v>4999</v>
      </c>
      <c r="G2078" s="19">
        <v>4999</v>
      </c>
      <c r="H2078" s="19">
        <v>2399.52</v>
      </c>
      <c r="I2078" s="19">
        <v>1019.79</v>
      </c>
      <c r="J2078" s="19">
        <v>0</v>
      </c>
      <c r="K2078" s="19" t="s">
        <v>1744</v>
      </c>
      <c r="L2078" s="19">
        <v>3419.31</v>
      </c>
      <c r="M2078" s="19">
        <v>3419.31</v>
      </c>
      <c r="N2078" s="19">
        <v>14</v>
      </c>
    </row>
    <row r="2079" s="13" customFormat="1" customHeight="1" spans="1:14">
      <c r="A2079" s="19">
        <f t="shared" si="391"/>
        <v>2077</v>
      </c>
      <c r="B2079" s="19" t="s">
        <v>6688</v>
      </c>
      <c r="C2079" s="19" t="s">
        <v>6689</v>
      </c>
      <c r="D2079" s="20" t="s">
        <v>1452</v>
      </c>
      <c r="E2079" s="19" t="s">
        <v>2587</v>
      </c>
      <c r="F2079" s="19">
        <v>4999</v>
      </c>
      <c r="G2079" s="19">
        <v>4999</v>
      </c>
      <c r="H2079" s="19">
        <v>2399.52</v>
      </c>
      <c r="I2079" s="19">
        <v>1019.79</v>
      </c>
      <c r="J2079" s="19">
        <v>0</v>
      </c>
      <c r="K2079" s="19" t="s">
        <v>1744</v>
      </c>
      <c r="L2079" s="19">
        <v>3419.31</v>
      </c>
      <c r="M2079" s="19">
        <v>3419.31</v>
      </c>
      <c r="N2079" s="19">
        <v>14</v>
      </c>
    </row>
    <row r="2080" s="13" customFormat="1" customHeight="1" spans="1:14">
      <c r="A2080" s="19">
        <f t="shared" si="391"/>
        <v>2078</v>
      </c>
      <c r="B2080" s="19" t="s">
        <v>6690</v>
      </c>
      <c r="C2080" s="19" t="s">
        <v>6691</v>
      </c>
      <c r="D2080" s="20" t="s">
        <v>1452</v>
      </c>
      <c r="E2080" s="19" t="s">
        <v>1789</v>
      </c>
      <c r="F2080" s="19">
        <v>4999</v>
      </c>
      <c r="G2080" s="19">
        <v>4999</v>
      </c>
      <c r="H2080" s="19">
        <v>2399.52</v>
      </c>
      <c r="I2080" s="19">
        <v>1019.79</v>
      </c>
      <c r="J2080" s="19">
        <v>0</v>
      </c>
      <c r="K2080" s="19" t="s">
        <v>1744</v>
      </c>
      <c r="L2080" s="19">
        <v>3419.31</v>
      </c>
      <c r="M2080" s="19">
        <v>3419.31</v>
      </c>
      <c r="N2080" s="19">
        <v>14</v>
      </c>
    </row>
    <row r="2081" s="13" customFormat="1" customHeight="1" spans="1:14">
      <c r="A2081" s="19">
        <f t="shared" si="391"/>
        <v>2079</v>
      </c>
      <c r="B2081" s="19" t="s">
        <v>6692</v>
      </c>
      <c r="C2081" s="19" t="s">
        <v>6693</v>
      </c>
      <c r="D2081" s="20" t="s">
        <v>1452</v>
      </c>
      <c r="E2081" s="19" t="s">
        <v>2072</v>
      </c>
      <c r="F2081" s="19">
        <v>4999</v>
      </c>
      <c r="G2081" s="19">
        <v>4999</v>
      </c>
      <c r="H2081" s="19">
        <v>2399.52</v>
      </c>
      <c r="I2081" s="19">
        <v>1019.79</v>
      </c>
      <c r="J2081" s="19">
        <v>0</v>
      </c>
      <c r="K2081" s="19" t="s">
        <v>1744</v>
      </c>
      <c r="L2081" s="19">
        <v>3419.31</v>
      </c>
      <c r="M2081" s="19">
        <v>3419.31</v>
      </c>
      <c r="N2081" s="19">
        <v>14</v>
      </c>
    </row>
    <row r="2082" customHeight="1" spans="1:14">
      <c r="A2082" s="19">
        <f t="shared" ref="A2082:A2091" si="392">ROW()-2</f>
        <v>2080</v>
      </c>
      <c r="B2082" s="19" t="s">
        <v>6694</v>
      </c>
      <c r="C2082" s="19" t="s">
        <v>6695</v>
      </c>
      <c r="D2082" s="20" t="s">
        <v>1452</v>
      </c>
      <c r="E2082" s="19" t="s">
        <v>2095</v>
      </c>
      <c r="F2082" s="19">
        <v>4999</v>
      </c>
      <c r="G2082" s="19">
        <v>4999</v>
      </c>
      <c r="H2082" s="19">
        <v>2399.52</v>
      </c>
      <c r="I2082" s="19">
        <v>1019.79</v>
      </c>
      <c r="J2082" s="19">
        <v>0</v>
      </c>
      <c r="K2082" s="19" t="s">
        <v>1744</v>
      </c>
      <c r="L2082" s="19">
        <v>3419.31</v>
      </c>
      <c r="M2082" s="19">
        <v>3419.31</v>
      </c>
      <c r="N2082" s="19">
        <v>14</v>
      </c>
    </row>
    <row r="2083" customHeight="1" spans="1:14">
      <c r="A2083" s="19">
        <f t="shared" si="392"/>
        <v>2081</v>
      </c>
      <c r="B2083" s="19" t="s">
        <v>6696</v>
      </c>
      <c r="C2083" s="19" t="s">
        <v>6697</v>
      </c>
      <c r="D2083" s="20" t="s">
        <v>1452</v>
      </c>
      <c r="E2083" s="19" t="s">
        <v>2676</v>
      </c>
      <c r="F2083" s="19">
        <v>4999</v>
      </c>
      <c r="G2083" s="19">
        <v>4999</v>
      </c>
      <c r="H2083" s="19">
        <v>2399.52</v>
      </c>
      <c r="I2083" s="19">
        <v>1019.79</v>
      </c>
      <c r="J2083" s="19">
        <v>0</v>
      </c>
      <c r="K2083" s="19" t="s">
        <v>1744</v>
      </c>
      <c r="L2083" s="19">
        <v>3419.31</v>
      </c>
      <c r="M2083" s="19">
        <v>3419.31</v>
      </c>
      <c r="N2083" s="19">
        <v>14</v>
      </c>
    </row>
    <row r="2084" customHeight="1" spans="1:14">
      <c r="A2084" s="19">
        <f t="shared" si="392"/>
        <v>2082</v>
      </c>
      <c r="B2084" s="19" t="s">
        <v>6698</v>
      </c>
      <c r="C2084" s="19" t="s">
        <v>6699</v>
      </c>
      <c r="D2084" s="20" t="s">
        <v>1452</v>
      </c>
      <c r="E2084" s="19" t="s">
        <v>2095</v>
      </c>
      <c r="F2084" s="19">
        <v>4999</v>
      </c>
      <c r="G2084" s="19">
        <v>4999</v>
      </c>
      <c r="H2084" s="19">
        <v>2399.52</v>
      </c>
      <c r="I2084" s="19">
        <v>1019.79</v>
      </c>
      <c r="J2084" s="19">
        <v>0</v>
      </c>
      <c r="K2084" s="19" t="s">
        <v>1744</v>
      </c>
      <c r="L2084" s="19">
        <v>3419.31</v>
      </c>
      <c r="M2084" s="19">
        <v>3419.31</v>
      </c>
      <c r="N2084" s="19">
        <v>14</v>
      </c>
    </row>
    <row r="2085" customHeight="1" spans="1:14">
      <c r="A2085" s="19">
        <f t="shared" si="392"/>
        <v>2083</v>
      </c>
      <c r="B2085" s="19" t="s">
        <v>6700</v>
      </c>
      <c r="C2085" s="19" t="s">
        <v>6701</v>
      </c>
      <c r="D2085" s="20" t="s">
        <v>1452</v>
      </c>
      <c r="E2085" s="19" t="s">
        <v>5954</v>
      </c>
      <c r="F2085" s="19">
        <v>4999</v>
      </c>
      <c r="G2085" s="19">
        <v>4999</v>
      </c>
      <c r="H2085" s="19">
        <v>2399.52</v>
      </c>
      <c r="I2085" s="19">
        <v>1019.79</v>
      </c>
      <c r="J2085" s="19">
        <v>0</v>
      </c>
      <c r="K2085" s="19" t="s">
        <v>1744</v>
      </c>
      <c r="L2085" s="19">
        <v>3419.31</v>
      </c>
      <c r="M2085" s="19">
        <v>3419.31</v>
      </c>
      <c r="N2085" s="19">
        <v>17</v>
      </c>
    </row>
    <row r="2086" customHeight="1" spans="1:14">
      <c r="A2086" s="19">
        <f t="shared" si="392"/>
        <v>2084</v>
      </c>
      <c r="B2086" s="19" t="s">
        <v>6702</v>
      </c>
      <c r="C2086" s="19" t="s">
        <v>6703</v>
      </c>
      <c r="D2086" s="20" t="s">
        <v>1452</v>
      </c>
      <c r="E2086" s="19" t="s">
        <v>2500</v>
      </c>
      <c r="F2086" s="19">
        <v>4999</v>
      </c>
      <c r="G2086" s="19">
        <v>4999</v>
      </c>
      <c r="H2086" s="19">
        <v>2399.52</v>
      </c>
      <c r="I2086" s="19">
        <v>1019.79</v>
      </c>
      <c r="J2086" s="19">
        <v>0</v>
      </c>
      <c r="K2086" s="19" t="s">
        <v>1744</v>
      </c>
      <c r="L2086" s="19">
        <v>3419.31</v>
      </c>
      <c r="M2086" s="19">
        <v>3419.31</v>
      </c>
      <c r="N2086" s="19">
        <v>14</v>
      </c>
    </row>
    <row r="2087" customHeight="1" spans="1:14">
      <c r="A2087" s="19">
        <f t="shared" si="392"/>
        <v>2085</v>
      </c>
      <c r="B2087" s="19" t="s">
        <v>6704</v>
      </c>
      <c r="C2087" s="19" t="s">
        <v>6393</v>
      </c>
      <c r="D2087" s="20" t="s">
        <v>1452</v>
      </c>
      <c r="E2087" s="19" t="s">
        <v>2481</v>
      </c>
      <c r="F2087" s="19">
        <v>4999</v>
      </c>
      <c r="G2087" s="19">
        <v>4999</v>
      </c>
      <c r="H2087" s="19">
        <v>2399.52</v>
      </c>
      <c r="I2087" s="19">
        <v>1019.79</v>
      </c>
      <c r="J2087" s="19">
        <v>0</v>
      </c>
      <c r="K2087" s="19" t="s">
        <v>1744</v>
      </c>
      <c r="L2087" s="19">
        <v>3419.31</v>
      </c>
      <c r="M2087" s="19">
        <v>3419.31</v>
      </c>
      <c r="N2087" s="19">
        <v>14</v>
      </c>
    </row>
    <row r="2088" customHeight="1" spans="1:14">
      <c r="A2088" s="19">
        <f t="shared" si="392"/>
        <v>2086</v>
      </c>
      <c r="B2088" s="19" t="s">
        <v>6705</v>
      </c>
      <c r="C2088" s="19" t="s">
        <v>6433</v>
      </c>
      <c r="D2088" s="20" t="s">
        <v>1452</v>
      </c>
      <c r="E2088" s="19" t="s">
        <v>1979</v>
      </c>
      <c r="F2088" s="19">
        <v>4999</v>
      </c>
      <c r="G2088" s="19">
        <v>4999</v>
      </c>
      <c r="H2088" s="19">
        <v>2399.52</v>
      </c>
      <c r="I2088" s="19">
        <v>1019.79</v>
      </c>
      <c r="J2088" s="19">
        <v>0</v>
      </c>
      <c r="K2088" s="19" t="s">
        <v>1744</v>
      </c>
      <c r="L2088" s="19">
        <v>3419.31</v>
      </c>
      <c r="M2088" s="19">
        <v>3419.31</v>
      </c>
      <c r="N2088" s="19">
        <v>14</v>
      </c>
    </row>
    <row r="2089" customHeight="1" spans="1:14">
      <c r="A2089" s="19">
        <f t="shared" si="392"/>
        <v>2087</v>
      </c>
      <c r="B2089" s="19" t="s">
        <v>6706</v>
      </c>
      <c r="C2089" s="19" t="s">
        <v>4383</v>
      </c>
      <c r="D2089" s="20" t="s">
        <v>1452</v>
      </c>
      <c r="E2089" s="19" t="s">
        <v>2300</v>
      </c>
      <c r="F2089" s="19">
        <v>4999</v>
      </c>
      <c r="G2089" s="19">
        <v>4999</v>
      </c>
      <c r="H2089" s="19">
        <v>2399.52</v>
      </c>
      <c r="I2089" s="19">
        <v>1019.79</v>
      </c>
      <c r="J2089" s="19">
        <v>0</v>
      </c>
      <c r="K2089" s="19" t="s">
        <v>1744</v>
      </c>
      <c r="L2089" s="19">
        <v>3419.31</v>
      </c>
      <c r="M2089" s="19">
        <v>3419.31</v>
      </c>
      <c r="N2089" s="19">
        <v>14</v>
      </c>
    </row>
    <row r="2090" customHeight="1" spans="1:14">
      <c r="A2090" s="19">
        <f t="shared" si="392"/>
        <v>2088</v>
      </c>
      <c r="B2090" s="19" t="s">
        <v>6707</v>
      </c>
      <c r="C2090" s="19" t="s">
        <v>2617</v>
      </c>
      <c r="D2090" s="20" t="s">
        <v>1452</v>
      </c>
      <c r="E2090" s="19" t="s">
        <v>2072</v>
      </c>
      <c r="F2090" s="19">
        <v>4999</v>
      </c>
      <c r="G2090" s="19">
        <v>4999</v>
      </c>
      <c r="H2090" s="19">
        <v>2399.52</v>
      </c>
      <c r="I2090" s="19">
        <v>1019.79</v>
      </c>
      <c r="J2090" s="19">
        <v>0</v>
      </c>
      <c r="K2090" s="19" t="s">
        <v>1744</v>
      </c>
      <c r="L2090" s="19">
        <v>3419.31</v>
      </c>
      <c r="M2090" s="19">
        <v>3419.31</v>
      </c>
      <c r="N2090" s="19">
        <v>14</v>
      </c>
    </row>
    <row r="2091" customHeight="1" spans="1:14">
      <c r="A2091" s="19">
        <f t="shared" si="392"/>
        <v>2089</v>
      </c>
      <c r="B2091" s="19" t="s">
        <v>6708</v>
      </c>
      <c r="C2091" s="19" t="s">
        <v>6709</v>
      </c>
      <c r="D2091" s="20" t="s">
        <v>1452</v>
      </c>
      <c r="E2091" s="19" t="s">
        <v>4739</v>
      </c>
      <c r="F2091" s="19">
        <v>4999</v>
      </c>
      <c r="G2091" s="19">
        <v>4999</v>
      </c>
      <c r="H2091" s="19">
        <v>2399.52</v>
      </c>
      <c r="I2091" s="19">
        <v>1019.79</v>
      </c>
      <c r="J2091" s="19">
        <v>0</v>
      </c>
      <c r="K2091" s="19" t="s">
        <v>1744</v>
      </c>
      <c r="L2091" s="19">
        <v>3419.31</v>
      </c>
      <c r="M2091" s="19">
        <v>3419.31</v>
      </c>
      <c r="N2091" s="19">
        <v>14</v>
      </c>
    </row>
    <row r="2092" customHeight="1" spans="1:14">
      <c r="A2092" s="19">
        <f t="shared" ref="A2092:A2101" si="393">ROW()-2</f>
        <v>2090</v>
      </c>
      <c r="B2092" s="19" t="s">
        <v>6710</v>
      </c>
      <c r="C2092" s="19" t="s">
        <v>2297</v>
      </c>
      <c r="D2092" s="20" t="s">
        <v>1452</v>
      </c>
      <c r="E2092" s="19" t="s">
        <v>1954</v>
      </c>
      <c r="F2092" s="19">
        <v>4999</v>
      </c>
      <c r="G2092" s="19">
        <v>4999</v>
      </c>
      <c r="H2092" s="19">
        <v>2399.52</v>
      </c>
      <c r="I2092" s="19">
        <v>1019.79</v>
      </c>
      <c r="J2092" s="19">
        <v>0</v>
      </c>
      <c r="K2092" s="19" t="s">
        <v>1744</v>
      </c>
      <c r="L2092" s="19">
        <v>3419.31</v>
      </c>
      <c r="M2092" s="19">
        <v>3419.31</v>
      </c>
      <c r="N2092" s="19">
        <v>14</v>
      </c>
    </row>
    <row r="2093" customHeight="1" spans="1:14">
      <c r="A2093" s="19">
        <f t="shared" si="393"/>
        <v>2091</v>
      </c>
      <c r="B2093" s="19" t="s">
        <v>6711</v>
      </c>
      <c r="C2093" s="19" t="s">
        <v>3275</v>
      </c>
      <c r="D2093" s="20" t="s">
        <v>1452</v>
      </c>
      <c r="E2093" s="19" t="s">
        <v>3438</v>
      </c>
      <c r="F2093" s="19">
        <v>4999</v>
      </c>
      <c r="G2093" s="19">
        <v>4999</v>
      </c>
      <c r="H2093" s="19">
        <v>2399.52</v>
      </c>
      <c r="I2093" s="19">
        <v>1019.79</v>
      </c>
      <c r="J2093" s="19">
        <v>0</v>
      </c>
      <c r="K2093" s="19" t="s">
        <v>1744</v>
      </c>
      <c r="L2093" s="19">
        <v>3419.31</v>
      </c>
      <c r="M2093" s="19">
        <v>3419.31</v>
      </c>
      <c r="N2093" s="19">
        <v>14</v>
      </c>
    </row>
    <row r="2094" customHeight="1" spans="1:14">
      <c r="A2094" s="19">
        <f t="shared" si="393"/>
        <v>2092</v>
      </c>
      <c r="B2094" s="19" t="s">
        <v>6712</v>
      </c>
      <c r="C2094" s="19" t="s">
        <v>2541</v>
      </c>
      <c r="D2094" s="20" t="s">
        <v>1452</v>
      </c>
      <c r="E2094" s="19" t="s">
        <v>2481</v>
      </c>
      <c r="F2094" s="19">
        <v>4999</v>
      </c>
      <c r="G2094" s="19">
        <v>4999</v>
      </c>
      <c r="H2094" s="19">
        <v>2399.52</v>
      </c>
      <c r="I2094" s="19">
        <v>1019.79</v>
      </c>
      <c r="J2094" s="19">
        <v>0</v>
      </c>
      <c r="K2094" s="19" t="s">
        <v>1744</v>
      </c>
      <c r="L2094" s="19">
        <v>3419.31</v>
      </c>
      <c r="M2094" s="19">
        <v>3419.31</v>
      </c>
      <c r="N2094" s="19">
        <v>14</v>
      </c>
    </row>
    <row r="2095" customHeight="1" spans="1:14">
      <c r="A2095" s="19">
        <f t="shared" si="393"/>
        <v>2093</v>
      </c>
      <c r="B2095" s="19" t="s">
        <v>6713</v>
      </c>
      <c r="C2095" s="19" t="s">
        <v>6714</v>
      </c>
      <c r="D2095" s="20" t="s">
        <v>1452</v>
      </c>
      <c r="E2095" s="19" t="s">
        <v>5773</v>
      </c>
      <c r="F2095" s="19">
        <v>4999</v>
      </c>
      <c r="G2095" s="19">
        <v>4999</v>
      </c>
      <c r="H2095" s="19">
        <v>2399.52</v>
      </c>
      <c r="I2095" s="19">
        <v>1019.79</v>
      </c>
      <c r="J2095" s="19">
        <v>0</v>
      </c>
      <c r="K2095" s="19" t="s">
        <v>1744</v>
      </c>
      <c r="L2095" s="19">
        <v>3419.31</v>
      </c>
      <c r="M2095" s="19">
        <v>3419.31</v>
      </c>
      <c r="N2095" s="19">
        <v>14</v>
      </c>
    </row>
    <row r="2096" customHeight="1" spans="1:14">
      <c r="A2096" s="19">
        <f t="shared" si="393"/>
        <v>2094</v>
      </c>
      <c r="B2096" s="19" t="s">
        <v>6715</v>
      </c>
      <c r="C2096" s="19" t="s">
        <v>2586</v>
      </c>
      <c r="D2096" s="20" t="s">
        <v>1452</v>
      </c>
      <c r="E2096" s="19" t="s">
        <v>2389</v>
      </c>
      <c r="F2096" s="19">
        <v>4999</v>
      </c>
      <c r="G2096" s="19">
        <v>4999</v>
      </c>
      <c r="H2096" s="19">
        <v>2399.52</v>
      </c>
      <c r="I2096" s="19">
        <v>1019.79</v>
      </c>
      <c r="J2096" s="19">
        <v>0</v>
      </c>
      <c r="K2096" s="19" t="s">
        <v>1744</v>
      </c>
      <c r="L2096" s="19">
        <v>3419.31</v>
      </c>
      <c r="M2096" s="19">
        <v>3419.31</v>
      </c>
      <c r="N2096" s="19">
        <v>14</v>
      </c>
    </row>
    <row r="2097" customHeight="1" spans="1:14">
      <c r="A2097" s="19">
        <f t="shared" si="393"/>
        <v>2095</v>
      </c>
      <c r="B2097" s="19" t="s">
        <v>6716</v>
      </c>
      <c r="C2097" s="19" t="s">
        <v>6717</v>
      </c>
      <c r="D2097" s="20" t="s">
        <v>1452</v>
      </c>
      <c r="E2097" s="19" t="s">
        <v>2298</v>
      </c>
      <c r="F2097" s="19">
        <v>4999</v>
      </c>
      <c r="G2097" s="19">
        <v>4999</v>
      </c>
      <c r="H2097" s="19">
        <v>2399.52</v>
      </c>
      <c r="I2097" s="19">
        <v>1019.79</v>
      </c>
      <c r="J2097" s="19">
        <v>0</v>
      </c>
      <c r="K2097" s="19" t="s">
        <v>1744</v>
      </c>
      <c r="L2097" s="19">
        <v>3419.31</v>
      </c>
      <c r="M2097" s="19">
        <v>3419.31</v>
      </c>
      <c r="N2097" s="19">
        <v>14</v>
      </c>
    </row>
    <row r="2098" customHeight="1" spans="1:14">
      <c r="A2098" s="19">
        <f t="shared" si="393"/>
        <v>2096</v>
      </c>
      <c r="B2098" s="19" t="s">
        <v>6718</v>
      </c>
      <c r="C2098" s="19" t="s">
        <v>2502</v>
      </c>
      <c r="D2098" s="20" t="s">
        <v>1452</v>
      </c>
      <c r="E2098" s="19" t="s">
        <v>3521</v>
      </c>
      <c r="F2098" s="19">
        <v>4999</v>
      </c>
      <c r="G2098" s="19">
        <v>4999</v>
      </c>
      <c r="H2098" s="19">
        <v>2399.52</v>
      </c>
      <c r="I2098" s="19">
        <v>1019.79</v>
      </c>
      <c r="J2098" s="19">
        <v>0</v>
      </c>
      <c r="K2098" s="19" t="s">
        <v>1744</v>
      </c>
      <c r="L2098" s="19">
        <v>3419.31</v>
      </c>
      <c r="M2098" s="19">
        <v>3419.31</v>
      </c>
      <c r="N2098" s="19">
        <v>14</v>
      </c>
    </row>
    <row r="2099" customHeight="1" spans="1:14">
      <c r="A2099" s="19">
        <f t="shared" si="393"/>
        <v>2097</v>
      </c>
      <c r="B2099" s="19" t="s">
        <v>6719</v>
      </c>
      <c r="C2099" s="19" t="s">
        <v>6720</v>
      </c>
      <c r="D2099" s="20" t="s">
        <v>1452</v>
      </c>
      <c r="E2099" s="19" t="s">
        <v>6721</v>
      </c>
      <c r="F2099" s="19">
        <v>4999</v>
      </c>
      <c r="G2099" s="19">
        <v>4999</v>
      </c>
      <c r="H2099" s="19">
        <v>2399.52</v>
      </c>
      <c r="I2099" s="19">
        <v>1019.79</v>
      </c>
      <c r="J2099" s="19">
        <v>0</v>
      </c>
      <c r="K2099" s="19" t="s">
        <v>1744</v>
      </c>
      <c r="L2099" s="19">
        <v>3419.31</v>
      </c>
      <c r="M2099" s="19">
        <v>3419.31</v>
      </c>
      <c r="N2099" s="19">
        <v>14</v>
      </c>
    </row>
    <row r="2100" customHeight="1" spans="1:14">
      <c r="A2100" s="19">
        <f t="shared" si="393"/>
        <v>2098</v>
      </c>
      <c r="B2100" s="19" t="s">
        <v>6722</v>
      </c>
      <c r="C2100" s="19" t="s">
        <v>3286</v>
      </c>
      <c r="D2100" s="20" t="s">
        <v>1452</v>
      </c>
      <c r="E2100" s="19" t="s">
        <v>1789</v>
      </c>
      <c r="F2100" s="19">
        <v>4999</v>
      </c>
      <c r="G2100" s="19">
        <v>4999</v>
      </c>
      <c r="H2100" s="19">
        <v>2399.52</v>
      </c>
      <c r="I2100" s="19">
        <v>1019.79</v>
      </c>
      <c r="J2100" s="19">
        <v>0</v>
      </c>
      <c r="K2100" s="19" t="s">
        <v>1744</v>
      </c>
      <c r="L2100" s="19">
        <v>3419.31</v>
      </c>
      <c r="M2100" s="19">
        <v>3419.31</v>
      </c>
      <c r="N2100" s="19">
        <v>14</v>
      </c>
    </row>
    <row r="2101" customHeight="1" spans="1:14">
      <c r="A2101" s="19">
        <f t="shared" ref="A2101:A2110" si="394">ROW()-2</f>
        <v>2099</v>
      </c>
      <c r="B2101" s="19" t="s">
        <v>6723</v>
      </c>
      <c r="C2101" s="19" t="s">
        <v>6724</v>
      </c>
      <c r="D2101" s="20" t="s">
        <v>1452</v>
      </c>
      <c r="E2101" s="19" t="s">
        <v>2057</v>
      </c>
      <c r="F2101" s="19">
        <v>4999</v>
      </c>
      <c r="G2101" s="19">
        <v>4999</v>
      </c>
      <c r="H2101" s="19">
        <v>2399.52</v>
      </c>
      <c r="I2101" s="19">
        <v>1019.79</v>
      </c>
      <c r="J2101" s="19">
        <v>0</v>
      </c>
      <c r="K2101" s="19" t="s">
        <v>1744</v>
      </c>
      <c r="L2101" s="19">
        <v>3419.31</v>
      </c>
      <c r="M2101" s="19">
        <v>3419.31</v>
      </c>
      <c r="N2101" s="19">
        <v>14</v>
      </c>
    </row>
    <row r="2102" s="13" customFormat="1" customHeight="1" spans="1:14">
      <c r="A2102" s="19">
        <f t="shared" si="394"/>
        <v>2100</v>
      </c>
      <c r="B2102" s="19" t="s">
        <v>6725</v>
      </c>
      <c r="C2102" s="19" t="s">
        <v>6726</v>
      </c>
      <c r="D2102" s="20" t="s">
        <v>1452</v>
      </c>
      <c r="E2102" s="19" t="s">
        <v>4403</v>
      </c>
      <c r="F2102" s="19">
        <v>4999</v>
      </c>
      <c r="G2102" s="19">
        <v>4999</v>
      </c>
      <c r="H2102" s="19">
        <v>2399.52</v>
      </c>
      <c r="I2102" s="19">
        <v>1019.79</v>
      </c>
      <c r="J2102" s="19">
        <v>0</v>
      </c>
      <c r="K2102" s="19" t="s">
        <v>1744</v>
      </c>
      <c r="L2102" s="19">
        <v>3419.31</v>
      </c>
      <c r="M2102" s="19">
        <v>3419.31</v>
      </c>
      <c r="N2102" s="19">
        <v>14</v>
      </c>
    </row>
    <row r="2103" s="13" customFormat="1" customHeight="1" spans="1:14">
      <c r="A2103" s="19">
        <f t="shared" si="394"/>
        <v>2101</v>
      </c>
      <c r="B2103" s="19" t="s">
        <v>6604</v>
      </c>
      <c r="C2103" s="19" t="s">
        <v>6727</v>
      </c>
      <c r="D2103" s="20" t="s">
        <v>1452</v>
      </c>
      <c r="E2103" s="19" t="s">
        <v>4566</v>
      </c>
      <c r="F2103" s="19">
        <v>4999</v>
      </c>
      <c r="G2103" s="19">
        <v>4999</v>
      </c>
      <c r="H2103" s="19">
        <v>2399.52</v>
      </c>
      <c r="I2103" s="19">
        <v>1019.79</v>
      </c>
      <c r="J2103" s="19">
        <v>0</v>
      </c>
      <c r="K2103" s="19" t="s">
        <v>1744</v>
      </c>
      <c r="L2103" s="19">
        <v>3419.31</v>
      </c>
      <c r="M2103" s="19">
        <v>3419.31</v>
      </c>
      <c r="N2103" s="19">
        <v>14</v>
      </c>
    </row>
    <row r="2104" s="13" customFormat="1" customHeight="1" spans="1:14">
      <c r="A2104" s="19">
        <f t="shared" si="394"/>
        <v>2102</v>
      </c>
      <c r="B2104" s="19" t="s">
        <v>6728</v>
      </c>
      <c r="C2104" s="19" t="s">
        <v>4199</v>
      </c>
      <c r="D2104" s="20" t="s">
        <v>1452</v>
      </c>
      <c r="E2104" s="19" t="s">
        <v>3569</v>
      </c>
      <c r="F2104" s="19">
        <v>4999</v>
      </c>
      <c r="G2104" s="19">
        <v>4999</v>
      </c>
      <c r="H2104" s="19">
        <v>2399.52</v>
      </c>
      <c r="I2104" s="19">
        <v>1019.79</v>
      </c>
      <c r="J2104" s="19">
        <v>0</v>
      </c>
      <c r="K2104" s="19" t="s">
        <v>1744</v>
      </c>
      <c r="L2104" s="19">
        <v>3419.31</v>
      </c>
      <c r="M2104" s="19">
        <v>3419.31</v>
      </c>
      <c r="N2104" s="19">
        <v>13</v>
      </c>
    </row>
    <row r="2105" s="13" customFormat="1" customHeight="1" spans="1:14">
      <c r="A2105" s="19">
        <f t="shared" si="394"/>
        <v>2103</v>
      </c>
      <c r="B2105" s="19" t="s">
        <v>6729</v>
      </c>
      <c r="C2105" s="19" t="s">
        <v>6730</v>
      </c>
      <c r="D2105" s="20" t="s">
        <v>1452</v>
      </c>
      <c r="E2105" s="19" t="s">
        <v>1778</v>
      </c>
      <c r="F2105" s="19">
        <v>4999</v>
      </c>
      <c r="G2105" s="19">
        <v>4999</v>
      </c>
      <c r="H2105" s="19">
        <v>2399.52</v>
      </c>
      <c r="I2105" s="19">
        <v>1019.79</v>
      </c>
      <c r="J2105" s="19">
        <v>0</v>
      </c>
      <c r="K2105" s="19" t="s">
        <v>1744</v>
      </c>
      <c r="L2105" s="19">
        <v>3419.31</v>
      </c>
      <c r="M2105" s="19">
        <v>3419.31</v>
      </c>
      <c r="N2105" s="19">
        <v>13</v>
      </c>
    </row>
    <row r="2106" s="13" customFormat="1" customHeight="1" spans="1:14">
      <c r="A2106" s="19">
        <f t="shared" si="394"/>
        <v>2104</v>
      </c>
      <c r="B2106" s="19" t="s">
        <v>6731</v>
      </c>
      <c r="C2106" s="19" t="s">
        <v>6732</v>
      </c>
      <c r="D2106" s="20" t="s">
        <v>1452</v>
      </c>
      <c r="E2106" s="19" t="s">
        <v>1988</v>
      </c>
      <c r="F2106" s="19">
        <v>4999</v>
      </c>
      <c r="G2106" s="19">
        <v>4999</v>
      </c>
      <c r="H2106" s="19">
        <v>2399.52</v>
      </c>
      <c r="I2106" s="19">
        <v>1019.79</v>
      </c>
      <c r="J2106" s="19">
        <v>0</v>
      </c>
      <c r="K2106" s="19" t="s">
        <v>1744</v>
      </c>
      <c r="L2106" s="19">
        <v>3419.31</v>
      </c>
      <c r="M2106" s="19">
        <v>3419.31</v>
      </c>
      <c r="N2106" s="19">
        <v>13</v>
      </c>
    </row>
    <row r="2107" s="13" customFormat="1" customHeight="1" spans="1:14">
      <c r="A2107" s="19">
        <f t="shared" si="394"/>
        <v>2105</v>
      </c>
      <c r="B2107" s="19" t="s">
        <v>6733</v>
      </c>
      <c r="C2107" s="19" t="s">
        <v>6734</v>
      </c>
      <c r="D2107" s="20" t="s">
        <v>1452</v>
      </c>
      <c r="E2107" s="19" t="s">
        <v>2587</v>
      </c>
      <c r="F2107" s="19">
        <v>4999</v>
      </c>
      <c r="G2107" s="19">
        <v>4999</v>
      </c>
      <c r="H2107" s="19">
        <v>2399.52</v>
      </c>
      <c r="I2107" s="19">
        <v>1019.79</v>
      </c>
      <c r="J2107" s="19">
        <v>0</v>
      </c>
      <c r="K2107" s="19" t="s">
        <v>1744</v>
      </c>
      <c r="L2107" s="19">
        <v>3419.31</v>
      </c>
      <c r="M2107" s="19">
        <v>3419.31</v>
      </c>
      <c r="N2107" s="19">
        <v>13</v>
      </c>
    </row>
    <row r="2108" s="13" customFormat="1" customHeight="1" spans="1:14">
      <c r="A2108" s="19">
        <f t="shared" si="394"/>
        <v>2106</v>
      </c>
      <c r="B2108" s="19" t="s">
        <v>6735</v>
      </c>
      <c r="C2108" s="19" t="s">
        <v>6736</v>
      </c>
      <c r="D2108" s="20" t="s">
        <v>1452</v>
      </c>
      <c r="E2108" s="19" t="s">
        <v>6737</v>
      </c>
      <c r="F2108" s="19">
        <v>7625</v>
      </c>
      <c r="G2108" s="19">
        <v>7625</v>
      </c>
      <c r="H2108" s="19">
        <v>3660</v>
      </c>
      <c r="I2108" s="19">
        <v>1555.5</v>
      </c>
      <c r="J2108" s="19">
        <v>0</v>
      </c>
      <c r="K2108" s="19" t="s">
        <v>1744</v>
      </c>
      <c r="L2108" s="19">
        <v>5215.5</v>
      </c>
      <c r="M2108" s="19">
        <v>5215.5</v>
      </c>
      <c r="N2108" s="19">
        <v>13</v>
      </c>
    </row>
    <row r="2109" s="13" customFormat="1" customHeight="1" spans="1:14">
      <c r="A2109" s="19">
        <f t="shared" si="394"/>
        <v>2107</v>
      </c>
      <c r="B2109" s="19" t="s">
        <v>6738</v>
      </c>
      <c r="C2109" s="19" t="s">
        <v>6739</v>
      </c>
      <c r="D2109" s="20" t="s">
        <v>1452</v>
      </c>
      <c r="E2109" s="19" t="s">
        <v>4234</v>
      </c>
      <c r="F2109" s="19">
        <v>4999</v>
      </c>
      <c r="G2109" s="19">
        <v>4999</v>
      </c>
      <c r="H2109" s="19">
        <v>2399.52</v>
      </c>
      <c r="I2109" s="19">
        <v>1019.79</v>
      </c>
      <c r="J2109" s="19">
        <v>0</v>
      </c>
      <c r="K2109" s="19" t="s">
        <v>1744</v>
      </c>
      <c r="L2109" s="19">
        <v>3419.31</v>
      </c>
      <c r="M2109" s="19">
        <v>3419.31</v>
      </c>
      <c r="N2109" s="19">
        <v>13</v>
      </c>
    </row>
    <row r="2110" s="13" customFormat="1" customHeight="1" spans="1:14">
      <c r="A2110" s="19">
        <f t="shared" si="394"/>
        <v>2108</v>
      </c>
      <c r="B2110" s="19" t="s">
        <v>6740</v>
      </c>
      <c r="C2110" s="19" t="s">
        <v>4430</v>
      </c>
      <c r="D2110" s="20" t="s">
        <v>1452</v>
      </c>
      <c r="E2110" s="19" t="s">
        <v>1942</v>
      </c>
      <c r="F2110" s="19">
        <v>4999</v>
      </c>
      <c r="G2110" s="19">
        <v>4999</v>
      </c>
      <c r="H2110" s="19">
        <v>2399.52</v>
      </c>
      <c r="I2110" s="19">
        <v>1019.79</v>
      </c>
      <c r="J2110" s="19">
        <v>0</v>
      </c>
      <c r="K2110" s="19" t="s">
        <v>1744</v>
      </c>
      <c r="L2110" s="19">
        <v>3419.31</v>
      </c>
      <c r="M2110" s="19">
        <v>3419.31</v>
      </c>
      <c r="N2110" s="19">
        <v>13</v>
      </c>
    </row>
    <row r="2111" s="13" customFormat="1" customHeight="1" spans="1:14">
      <c r="A2111" s="19">
        <f t="shared" ref="A2111:A2120" si="395">ROW()-2</f>
        <v>2109</v>
      </c>
      <c r="B2111" s="19" t="s">
        <v>6741</v>
      </c>
      <c r="C2111" s="19" t="s">
        <v>6742</v>
      </c>
      <c r="D2111" s="20" t="s">
        <v>1452</v>
      </c>
      <c r="E2111" s="19" t="s">
        <v>3950</v>
      </c>
      <c r="F2111" s="19">
        <v>4999</v>
      </c>
      <c r="G2111" s="19">
        <v>4999</v>
      </c>
      <c r="H2111" s="19">
        <v>2399.52</v>
      </c>
      <c r="I2111" s="19">
        <v>1019.79</v>
      </c>
      <c r="J2111" s="19">
        <v>0</v>
      </c>
      <c r="K2111" s="19" t="s">
        <v>1744</v>
      </c>
      <c r="L2111" s="19">
        <v>3419.31</v>
      </c>
      <c r="M2111" s="19">
        <v>3419.31</v>
      </c>
      <c r="N2111" s="19">
        <v>13</v>
      </c>
    </row>
    <row r="2112" s="13" customFormat="1" customHeight="1" spans="1:14">
      <c r="A2112" s="19">
        <f t="shared" si="395"/>
        <v>2110</v>
      </c>
      <c r="B2112" s="19" t="s">
        <v>6743</v>
      </c>
      <c r="C2112" s="19" t="s">
        <v>6744</v>
      </c>
      <c r="D2112" s="20" t="s">
        <v>1452</v>
      </c>
      <c r="E2112" s="19" t="s">
        <v>2214</v>
      </c>
      <c r="F2112" s="19">
        <v>4999</v>
      </c>
      <c r="G2112" s="19">
        <v>4999</v>
      </c>
      <c r="H2112" s="19">
        <v>2399.52</v>
      </c>
      <c r="I2112" s="19">
        <v>1019.79</v>
      </c>
      <c r="J2112" s="19">
        <v>0</v>
      </c>
      <c r="K2112" s="19" t="s">
        <v>1744</v>
      </c>
      <c r="L2112" s="19">
        <v>3419.31</v>
      </c>
      <c r="M2112" s="19">
        <v>3419.31</v>
      </c>
      <c r="N2112" s="19">
        <v>13</v>
      </c>
    </row>
    <row r="2113" s="13" customFormat="1" customHeight="1" spans="1:14">
      <c r="A2113" s="19">
        <f t="shared" si="395"/>
        <v>2111</v>
      </c>
      <c r="B2113" s="19" t="s">
        <v>6745</v>
      </c>
      <c r="C2113" s="19" t="s">
        <v>6746</v>
      </c>
      <c r="D2113" s="20" t="s">
        <v>1452</v>
      </c>
      <c r="E2113" s="19" t="s">
        <v>2035</v>
      </c>
      <c r="F2113" s="19">
        <v>4999</v>
      </c>
      <c r="G2113" s="19">
        <v>4999</v>
      </c>
      <c r="H2113" s="19">
        <v>2399.52</v>
      </c>
      <c r="I2113" s="19">
        <v>1019.79</v>
      </c>
      <c r="J2113" s="19">
        <v>0</v>
      </c>
      <c r="K2113" s="19" t="s">
        <v>1744</v>
      </c>
      <c r="L2113" s="19">
        <v>3419.31</v>
      </c>
      <c r="M2113" s="19">
        <v>3419.31</v>
      </c>
      <c r="N2113" s="19">
        <v>13</v>
      </c>
    </row>
    <row r="2114" s="13" customFormat="1" customHeight="1" spans="1:14">
      <c r="A2114" s="19">
        <f t="shared" si="395"/>
        <v>2112</v>
      </c>
      <c r="B2114" s="19" t="s">
        <v>6747</v>
      </c>
      <c r="C2114" s="19" t="s">
        <v>6748</v>
      </c>
      <c r="D2114" s="20" t="s">
        <v>1452</v>
      </c>
      <c r="E2114" s="19" t="s">
        <v>2550</v>
      </c>
      <c r="F2114" s="19">
        <v>4999</v>
      </c>
      <c r="G2114" s="19">
        <v>4999</v>
      </c>
      <c r="H2114" s="19">
        <v>2399.52</v>
      </c>
      <c r="I2114" s="19">
        <v>1019.79</v>
      </c>
      <c r="J2114" s="19">
        <v>0</v>
      </c>
      <c r="K2114" s="19" t="s">
        <v>1744</v>
      </c>
      <c r="L2114" s="19">
        <v>3419.31</v>
      </c>
      <c r="M2114" s="19">
        <v>3419.31</v>
      </c>
      <c r="N2114" s="19">
        <v>13</v>
      </c>
    </row>
    <row r="2115" s="13" customFormat="1" customHeight="1" spans="1:14">
      <c r="A2115" s="19">
        <f t="shared" si="395"/>
        <v>2113</v>
      </c>
      <c r="B2115" s="19" t="s">
        <v>6749</v>
      </c>
      <c r="C2115" s="19" t="s">
        <v>3286</v>
      </c>
      <c r="D2115" s="20" t="s">
        <v>1452</v>
      </c>
      <c r="E2115" s="19" t="s">
        <v>2054</v>
      </c>
      <c r="F2115" s="19">
        <v>4999</v>
      </c>
      <c r="G2115" s="19">
        <v>4999</v>
      </c>
      <c r="H2115" s="19">
        <v>2399.52</v>
      </c>
      <c r="I2115" s="19">
        <v>1019.79</v>
      </c>
      <c r="J2115" s="19">
        <v>0</v>
      </c>
      <c r="K2115" s="19" t="s">
        <v>1744</v>
      </c>
      <c r="L2115" s="19">
        <v>3419.31</v>
      </c>
      <c r="M2115" s="19">
        <v>3419.31</v>
      </c>
      <c r="N2115" s="19">
        <v>13</v>
      </c>
    </row>
    <row r="2116" s="13" customFormat="1" customHeight="1" spans="1:14">
      <c r="A2116" s="19">
        <f t="shared" si="395"/>
        <v>2114</v>
      </c>
      <c r="B2116" s="19" t="s">
        <v>6750</v>
      </c>
      <c r="C2116" s="19" t="s">
        <v>6751</v>
      </c>
      <c r="D2116" s="20" t="s">
        <v>1452</v>
      </c>
      <c r="E2116" s="19" t="s">
        <v>3038</v>
      </c>
      <c r="F2116" s="19">
        <v>4999</v>
      </c>
      <c r="G2116" s="19">
        <v>4999</v>
      </c>
      <c r="H2116" s="19">
        <v>2399.52</v>
      </c>
      <c r="I2116" s="19">
        <v>1019.79</v>
      </c>
      <c r="J2116" s="19">
        <v>0</v>
      </c>
      <c r="K2116" s="19" t="s">
        <v>1744</v>
      </c>
      <c r="L2116" s="19">
        <v>3419.31</v>
      </c>
      <c r="M2116" s="19">
        <v>3419.31</v>
      </c>
      <c r="N2116" s="19">
        <v>13</v>
      </c>
    </row>
    <row r="2117" s="13" customFormat="1" customHeight="1" spans="1:14">
      <c r="A2117" s="19">
        <f t="shared" si="395"/>
        <v>2115</v>
      </c>
      <c r="B2117" s="19" t="s">
        <v>6752</v>
      </c>
      <c r="C2117" s="19" t="s">
        <v>3520</v>
      </c>
      <c r="D2117" s="20" t="s">
        <v>1452</v>
      </c>
      <c r="E2117" s="19" t="s">
        <v>2100</v>
      </c>
      <c r="F2117" s="19">
        <v>4999</v>
      </c>
      <c r="G2117" s="19">
        <v>4999</v>
      </c>
      <c r="H2117" s="19">
        <v>2399.52</v>
      </c>
      <c r="I2117" s="19">
        <v>1019.79</v>
      </c>
      <c r="J2117" s="19">
        <v>0</v>
      </c>
      <c r="K2117" s="19" t="s">
        <v>1744</v>
      </c>
      <c r="L2117" s="19">
        <v>3419.31</v>
      </c>
      <c r="M2117" s="19">
        <v>3419.31</v>
      </c>
      <c r="N2117" s="19">
        <v>13</v>
      </c>
    </row>
    <row r="2118" s="13" customFormat="1" customHeight="1" spans="1:14">
      <c r="A2118" s="19">
        <f t="shared" si="395"/>
        <v>2116</v>
      </c>
      <c r="B2118" s="19" t="s">
        <v>6753</v>
      </c>
      <c r="C2118" s="19" t="s">
        <v>6754</v>
      </c>
      <c r="D2118" s="20" t="s">
        <v>1452</v>
      </c>
      <c r="E2118" s="19" t="s">
        <v>2199</v>
      </c>
      <c r="F2118" s="19">
        <v>4999</v>
      </c>
      <c r="G2118" s="19">
        <v>4999</v>
      </c>
      <c r="H2118" s="19">
        <v>2399.52</v>
      </c>
      <c r="I2118" s="19">
        <v>1019.79</v>
      </c>
      <c r="J2118" s="19">
        <v>0</v>
      </c>
      <c r="K2118" s="19" t="s">
        <v>1744</v>
      </c>
      <c r="L2118" s="19">
        <v>3419.31</v>
      </c>
      <c r="M2118" s="19">
        <v>3419.31</v>
      </c>
      <c r="N2118" s="19">
        <v>13</v>
      </c>
    </row>
    <row r="2119" s="13" customFormat="1" customHeight="1" spans="1:14">
      <c r="A2119" s="19">
        <f t="shared" si="395"/>
        <v>2117</v>
      </c>
      <c r="B2119" s="19" t="s">
        <v>6755</v>
      </c>
      <c r="C2119" s="19" t="s">
        <v>6756</v>
      </c>
      <c r="D2119" s="20" t="s">
        <v>1452</v>
      </c>
      <c r="E2119" s="19" t="s">
        <v>3402</v>
      </c>
      <c r="F2119" s="19">
        <v>4999</v>
      </c>
      <c r="G2119" s="19">
        <v>4999</v>
      </c>
      <c r="H2119" s="19">
        <v>2399.52</v>
      </c>
      <c r="I2119" s="19">
        <v>1019.79</v>
      </c>
      <c r="J2119" s="19">
        <v>0</v>
      </c>
      <c r="K2119" s="19" t="s">
        <v>1744</v>
      </c>
      <c r="L2119" s="19">
        <v>3419.31</v>
      </c>
      <c r="M2119" s="19">
        <v>3419.31</v>
      </c>
      <c r="N2119" s="19">
        <v>13</v>
      </c>
    </row>
    <row r="2120" s="13" customFormat="1" customHeight="1" spans="1:14">
      <c r="A2120" s="19">
        <f t="shared" si="395"/>
        <v>2118</v>
      </c>
      <c r="B2120" s="19" t="s">
        <v>6757</v>
      </c>
      <c r="C2120" s="19" t="s">
        <v>6758</v>
      </c>
      <c r="D2120" s="20" t="s">
        <v>1452</v>
      </c>
      <c r="E2120" s="19" t="s">
        <v>1982</v>
      </c>
      <c r="F2120" s="19">
        <v>4999</v>
      </c>
      <c r="G2120" s="19">
        <v>4999</v>
      </c>
      <c r="H2120" s="19">
        <v>2399.52</v>
      </c>
      <c r="I2120" s="19">
        <v>1019.79</v>
      </c>
      <c r="J2120" s="19">
        <v>0</v>
      </c>
      <c r="K2120" s="19" t="s">
        <v>1744</v>
      </c>
      <c r="L2120" s="19">
        <v>3419.31</v>
      </c>
      <c r="M2120" s="19">
        <v>3419.31</v>
      </c>
      <c r="N2120" s="19">
        <v>13</v>
      </c>
    </row>
    <row r="2121" s="13" customFormat="1" customHeight="1" spans="1:14">
      <c r="A2121" s="19">
        <f t="shared" ref="A2121:A2130" si="396">ROW()-2</f>
        <v>2119</v>
      </c>
      <c r="B2121" s="19" t="s">
        <v>6759</v>
      </c>
      <c r="C2121" s="19" t="s">
        <v>6760</v>
      </c>
      <c r="D2121" s="20" t="s">
        <v>1452</v>
      </c>
      <c r="E2121" s="19" t="s">
        <v>1766</v>
      </c>
      <c r="F2121" s="19">
        <v>4999</v>
      </c>
      <c r="G2121" s="19">
        <v>4999</v>
      </c>
      <c r="H2121" s="19">
        <v>2399.52</v>
      </c>
      <c r="I2121" s="19">
        <v>1019.79</v>
      </c>
      <c r="J2121" s="19">
        <v>0</v>
      </c>
      <c r="K2121" s="19" t="s">
        <v>1744</v>
      </c>
      <c r="L2121" s="19">
        <v>3419.31</v>
      </c>
      <c r="M2121" s="19">
        <v>3419.31</v>
      </c>
      <c r="N2121" s="19">
        <v>13</v>
      </c>
    </row>
    <row r="2122" s="13" customFormat="1" customHeight="1" spans="1:14">
      <c r="A2122" s="19">
        <f t="shared" si="396"/>
        <v>2120</v>
      </c>
      <c r="B2122" s="19" t="s">
        <v>6761</v>
      </c>
      <c r="C2122" s="19" t="s">
        <v>6762</v>
      </c>
      <c r="D2122" s="20" t="s">
        <v>1452</v>
      </c>
      <c r="E2122" s="19" t="s">
        <v>1753</v>
      </c>
      <c r="F2122" s="19">
        <v>4999</v>
      </c>
      <c r="G2122" s="19">
        <v>4999</v>
      </c>
      <c r="H2122" s="19">
        <v>2399.52</v>
      </c>
      <c r="I2122" s="19">
        <v>1019.79</v>
      </c>
      <c r="J2122" s="19">
        <v>0</v>
      </c>
      <c r="K2122" s="19" t="s">
        <v>1744</v>
      </c>
      <c r="L2122" s="19">
        <v>3419.31</v>
      </c>
      <c r="M2122" s="19">
        <v>3419.31</v>
      </c>
      <c r="N2122" s="19">
        <v>13</v>
      </c>
    </row>
    <row r="2123" s="13" customFormat="1" customHeight="1" spans="1:14">
      <c r="A2123" s="19">
        <f t="shared" si="396"/>
        <v>2121</v>
      </c>
      <c r="B2123" s="19" t="s">
        <v>6763</v>
      </c>
      <c r="C2123" s="19" t="s">
        <v>1953</v>
      </c>
      <c r="D2123" s="20" t="s">
        <v>1452</v>
      </c>
      <c r="E2123" s="19" t="s">
        <v>5134</v>
      </c>
      <c r="F2123" s="19">
        <v>4999</v>
      </c>
      <c r="G2123" s="19">
        <v>4999</v>
      </c>
      <c r="H2123" s="19">
        <v>2399.52</v>
      </c>
      <c r="I2123" s="19">
        <v>1019.79</v>
      </c>
      <c r="J2123" s="19">
        <v>0</v>
      </c>
      <c r="K2123" s="19" t="s">
        <v>1744</v>
      </c>
      <c r="L2123" s="19">
        <v>3419.31</v>
      </c>
      <c r="M2123" s="19">
        <v>3419.31</v>
      </c>
      <c r="N2123" s="19">
        <v>13</v>
      </c>
    </row>
    <row r="2124" s="13" customFormat="1" customHeight="1" spans="1:14">
      <c r="A2124" s="19">
        <f t="shared" si="396"/>
        <v>2122</v>
      </c>
      <c r="B2124" s="19" t="s">
        <v>6764</v>
      </c>
      <c r="C2124" s="19" t="s">
        <v>3793</v>
      </c>
      <c r="D2124" s="20" t="s">
        <v>1452</v>
      </c>
      <c r="E2124" s="19" t="s">
        <v>3379</v>
      </c>
      <c r="F2124" s="19">
        <v>4999</v>
      </c>
      <c r="G2124" s="19">
        <v>4999</v>
      </c>
      <c r="H2124" s="19">
        <v>2399.52</v>
      </c>
      <c r="I2124" s="19">
        <v>1019.79</v>
      </c>
      <c r="J2124" s="19">
        <v>0</v>
      </c>
      <c r="K2124" s="19" t="s">
        <v>1744</v>
      </c>
      <c r="L2124" s="19">
        <v>3419.31</v>
      </c>
      <c r="M2124" s="19">
        <v>3419.31</v>
      </c>
      <c r="N2124" s="19">
        <v>13</v>
      </c>
    </row>
    <row r="2125" s="13" customFormat="1" customHeight="1" spans="1:14">
      <c r="A2125" s="19">
        <f t="shared" si="396"/>
        <v>2123</v>
      </c>
      <c r="B2125" s="19" t="s">
        <v>6765</v>
      </c>
      <c r="C2125" s="19" t="s">
        <v>6766</v>
      </c>
      <c r="D2125" s="20" t="s">
        <v>1452</v>
      </c>
      <c r="E2125" s="19" t="s">
        <v>6767</v>
      </c>
      <c r="F2125" s="19">
        <v>4999</v>
      </c>
      <c r="G2125" s="19">
        <v>4999</v>
      </c>
      <c r="H2125" s="19">
        <v>2399.52</v>
      </c>
      <c r="I2125" s="19">
        <v>1019.79</v>
      </c>
      <c r="J2125" s="19">
        <v>0</v>
      </c>
      <c r="K2125" s="19" t="s">
        <v>1744</v>
      </c>
      <c r="L2125" s="19">
        <v>3419.31</v>
      </c>
      <c r="M2125" s="19">
        <v>3419.31</v>
      </c>
      <c r="N2125" s="19">
        <v>13</v>
      </c>
    </row>
    <row r="2126" s="13" customFormat="1" customHeight="1" spans="1:14">
      <c r="A2126" s="19">
        <f t="shared" si="396"/>
        <v>2124</v>
      </c>
      <c r="B2126" s="19" t="s">
        <v>6768</v>
      </c>
      <c r="C2126" s="19" t="s">
        <v>6769</v>
      </c>
      <c r="D2126" s="20" t="s">
        <v>1452</v>
      </c>
      <c r="E2126" s="19" t="s">
        <v>6770</v>
      </c>
      <c r="F2126" s="19">
        <v>4999</v>
      </c>
      <c r="G2126" s="19">
        <v>4999</v>
      </c>
      <c r="H2126" s="19">
        <v>2399.52</v>
      </c>
      <c r="I2126" s="19">
        <v>1019.79</v>
      </c>
      <c r="J2126" s="19">
        <v>0</v>
      </c>
      <c r="K2126" s="19" t="s">
        <v>1744</v>
      </c>
      <c r="L2126" s="19">
        <v>3419.31</v>
      </c>
      <c r="M2126" s="19">
        <v>3419.31</v>
      </c>
      <c r="N2126" s="19">
        <v>13</v>
      </c>
    </row>
    <row r="2127" s="13" customFormat="1" customHeight="1" spans="1:14">
      <c r="A2127" s="19">
        <f t="shared" si="396"/>
        <v>2125</v>
      </c>
      <c r="B2127" s="19" t="s">
        <v>6771</v>
      </c>
      <c r="C2127" s="19" t="s">
        <v>6772</v>
      </c>
      <c r="D2127" s="20" t="s">
        <v>1452</v>
      </c>
      <c r="E2127" s="19" t="s">
        <v>6773</v>
      </c>
      <c r="F2127" s="19">
        <v>4999</v>
      </c>
      <c r="G2127" s="19">
        <v>4999</v>
      </c>
      <c r="H2127" s="19">
        <v>2399.52</v>
      </c>
      <c r="I2127" s="19">
        <v>1019.79</v>
      </c>
      <c r="J2127" s="19">
        <v>0</v>
      </c>
      <c r="K2127" s="19" t="s">
        <v>1744</v>
      </c>
      <c r="L2127" s="19">
        <v>3419.31</v>
      </c>
      <c r="M2127" s="19">
        <v>3419.31</v>
      </c>
      <c r="N2127" s="19">
        <v>13</v>
      </c>
    </row>
    <row r="2128" s="13" customFormat="1" customHeight="1" spans="1:14">
      <c r="A2128" s="19">
        <f t="shared" si="396"/>
        <v>2126</v>
      </c>
      <c r="B2128" s="19" t="s">
        <v>6774</v>
      </c>
      <c r="C2128" s="19" t="s">
        <v>3375</v>
      </c>
      <c r="D2128" s="20" t="s">
        <v>1452</v>
      </c>
      <c r="E2128" s="19" t="s">
        <v>5773</v>
      </c>
      <c r="F2128" s="19">
        <v>4999</v>
      </c>
      <c r="G2128" s="19">
        <v>4999</v>
      </c>
      <c r="H2128" s="19">
        <v>2399.52</v>
      </c>
      <c r="I2128" s="19">
        <v>1019.79</v>
      </c>
      <c r="J2128" s="19">
        <v>0</v>
      </c>
      <c r="K2128" s="19" t="s">
        <v>1744</v>
      </c>
      <c r="L2128" s="19">
        <v>3419.31</v>
      </c>
      <c r="M2128" s="19">
        <v>3419.31</v>
      </c>
      <c r="N2128" s="19">
        <v>12</v>
      </c>
    </row>
    <row r="2129" s="13" customFormat="1" customHeight="1" spans="1:14">
      <c r="A2129" s="19">
        <f t="shared" si="396"/>
        <v>2127</v>
      </c>
      <c r="B2129" s="19" t="s">
        <v>6775</v>
      </c>
      <c r="C2129" s="19" t="s">
        <v>3855</v>
      </c>
      <c r="D2129" s="20" t="s">
        <v>1452</v>
      </c>
      <c r="E2129" s="19" t="s">
        <v>6776</v>
      </c>
      <c r="F2129" s="19">
        <v>4999</v>
      </c>
      <c r="G2129" s="19">
        <v>4999</v>
      </c>
      <c r="H2129" s="19">
        <v>2399.52</v>
      </c>
      <c r="I2129" s="19">
        <v>1019.79</v>
      </c>
      <c r="J2129" s="19">
        <v>0</v>
      </c>
      <c r="K2129" s="19" t="s">
        <v>1744</v>
      </c>
      <c r="L2129" s="19">
        <v>3419.31</v>
      </c>
      <c r="M2129" s="19">
        <v>3419.31</v>
      </c>
      <c r="N2129" s="19">
        <v>12</v>
      </c>
    </row>
    <row r="2130" s="13" customFormat="1" customHeight="1" spans="1:14">
      <c r="A2130" s="19">
        <f t="shared" si="396"/>
        <v>2128</v>
      </c>
      <c r="B2130" s="19" t="s">
        <v>6777</v>
      </c>
      <c r="C2130" s="19" t="s">
        <v>2701</v>
      </c>
      <c r="D2130" s="20" t="s">
        <v>1452</v>
      </c>
      <c r="E2130" s="19" t="s">
        <v>3379</v>
      </c>
      <c r="F2130" s="19">
        <v>4999</v>
      </c>
      <c r="G2130" s="19">
        <v>4999</v>
      </c>
      <c r="H2130" s="19">
        <v>2399.52</v>
      </c>
      <c r="I2130" s="19">
        <v>1019.79</v>
      </c>
      <c r="J2130" s="19">
        <v>0</v>
      </c>
      <c r="K2130" s="19" t="s">
        <v>1744</v>
      </c>
      <c r="L2130" s="19">
        <v>3419.31</v>
      </c>
      <c r="M2130" s="19">
        <v>3419.31</v>
      </c>
      <c r="N2130" s="19">
        <v>12</v>
      </c>
    </row>
    <row r="2131" s="13" customFormat="1" customHeight="1" spans="1:14">
      <c r="A2131" s="19">
        <f t="shared" ref="A2131:A2140" si="397">ROW()-2</f>
        <v>2129</v>
      </c>
      <c r="B2131" s="19" t="s">
        <v>6778</v>
      </c>
      <c r="C2131" s="19" t="s">
        <v>6779</v>
      </c>
      <c r="D2131" s="20" t="s">
        <v>1452</v>
      </c>
      <c r="E2131" s="19" t="s">
        <v>3026</v>
      </c>
      <c r="F2131" s="19">
        <v>4999</v>
      </c>
      <c r="G2131" s="19">
        <v>4999</v>
      </c>
      <c r="H2131" s="19">
        <v>2399.52</v>
      </c>
      <c r="I2131" s="19">
        <v>1019.79</v>
      </c>
      <c r="J2131" s="19">
        <v>0</v>
      </c>
      <c r="K2131" s="19" t="s">
        <v>1744</v>
      </c>
      <c r="L2131" s="19">
        <v>3419.31</v>
      </c>
      <c r="M2131" s="19">
        <v>3419.31</v>
      </c>
      <c r="N2131" s="19">
        <v>12</v>
      </c>
    </row>
    <row r="2132" s="13" customFormat="1" customHeight="1" spans="1:14">
      <c r="A2132" s="19">
        <f t="shared" si="397"/>
        <v>2130</v>
      </c>
      <c r="B2132" s="19" t="s">
        <v>6780</v>
      </c>
      <c r="C2132" s="19" t="s">
        <v>4537</v>
      </c>
      <c r="D2132" s="20" t="s">
        <v>1452</v>
      </c>
      <c r="E2132" s="19" t="s">
        <v>6781</v>
      </c>
      <c r="F2132" s="19">
        <v>4999</v>
      </c>
      <c r="G2132" s="19">
        <v>4999</v>
      </c>
      <c r="H2132" s="19">
        <v>2399.52</v>
      </c>
      <c r="I2132" s="19">
        <v>1019.79</v>
      </c>
      <c r="J2132" s="19">
        <v>0</v>
      </c>
      <c r="K2132" s="19" t="s">
        <v>1744</v>
      </c>
      <c r="L2132" s="19">
        <v>3419.31</v>
      </c>
      <c r="M2132" s="19">
        <v>3419.31</v>
      </c>
      <c r="N2132" s="19">
        <v>17</v>
      </c>
    </row>
    <row r="2133" s="13" customFormat="1" customHeight="1" spans="1:14">
      <c r="A2133" s="19">
        <f t="shared" si="397"/>
        <v>2131</v>
      </c>
      <c r="B2133" s="19" t="s">
        <v>6782</v>
      </c>
      <c r="C2133" s="19" t="s">
        <v>2105</v>
      </c>
      <c r="D2133" s="20" t="s">
        <v>1452</v>
      </c>
      <c r="E2133" s="19" t="s">
        <v>2676</v>
      </c>
      <c r="F2133" s="19">
        <v>4999</v>
      </c>
      <c r="G2133" s="19">
        <v>4999</v>
      </c>
      <c r="H2133" s="19">
        <v>2399.52</v>
      </c>
      <c r="I2133" s="19">
        <v>1019.79</v>
      </c>
      <c r="J2133" s="19">
        <v>0</v>
      </c>
      <c r="K2133" s="19" t="s">
        <v>1744</v>
      </c>
      <c r="L2133" s="19">
        <v>3419.31</v>
      </c>
      <c r="M2133" s="19">
        <v>3419.31</v>
      </c>
      <c r="N2133" s="19">
        <v>11</v>
      </c>
    </row>
    <row r="2134" s="13" customFormat="1" customHeight="1" spans="1:14">
      <c r="A2134" s="19">
        <f t="shared" si="397"/>
        <v>2132</v>
      </c>
      <c r="B2134" s="26" t="s">
        <v>6783</v>
      </c>
      <c r="C2134" s="19" t="s">
        <v>4001</v>
      </c>
      <c r="D2134" s="20" t="s">
        <v>1452</v>
      </c>
      <c r="E2134" s="19" t="s">
        <v>2300</v>
      </c>
      <c r="F2134" s="19">
        <v>4999</v>
      </c>
      <c r="G2134" s="19">
        <v>4999</v>
      </c>
      <c r="H2134" s="19">
        <v>2399.52</v>
      </c>
      <c r="I2134" s="19">
        <v>1019.79</v>
      </c>
      <c r="J2134" s="19">
        <v>0</v>
      </c>
      <c r="K2134" s="19" t="s">
        <v>1744</v>
      </c>
      <c r="L2134" s="19">
        <v>3419.31</v>
      </c>
      <c r="M2134" s="19">
        <v>3419.31</v>
      </c>
      <c r="N2134" s="19">
        <v>10</v>
      </c>
    </row>
    <row r="2135" s="13" customFormat="1" customHeight="1" spans="1:14">
      <c r="A2135" s="19">
        <f t="shared" si="397"/>
        <v>2133</v>
      </c>
      <c r="B2135" s="26" t="s">
        <v>6784</v>
      </c>
      <c r="C2135" s="19" t="s">
        <v>6785</v>
      </c>
      <c r="D2135" s="20" t="s">
        <v>1452</v>
      </c>
      <c r="E2135" s="19" t="s">
        <v>2016</v>
      </c>
      <c r="F2135" s="19">
        <v>4999</v>
      </c>
      <c r="G2135" s="19">
        <v>4999</v>
      </c>
      <c r="H2135" s="19">
        <v>2399.52</v>
      </c>
      <c r="I2135" s="19">
        <v>1019.79</v>
      </c>
      <c r="J2135" s="19">
        <v>0</v>
      </c>
      <c r="K2135" s="19" t="s">
        <v>1744</v>
      </c>
      <c r="L2135" s="19">
        <v>3419.31</v>
      </c>
      <c r="M2135" s="19">
        <v>3419.31</v>
      </c>
      <c r="N2135" s="19">
        <v>10</v>
      </c>
    </row>
    <row r="2136" s="13" customFormat="1" customHeight="1" spans="1:14">
      <c r="A2136" s="19">
        <f t="shared" si="397"/>
        <v>2134</v>
      </c>
      <c r="B2136" s="26" t="s">
        <v>6786</v>
      </c>
      <c r="C2136" s="19" t="s">
        <v>6787</v>
      </c>
      <c r="D2136" s="20" t="s">
        <v>1452</v>
      </c>
      <c r="E2136" s="19" t="s">
        <v>2494</v>
      </c>
      <c r="F2136" s="19">
        <v>4999</v>
      </c>
      <c r="G2136" s="19">
        <v>4999</v>
      </c>
      <c r="H2136" s="19">
        <v>2399.52</v>
      </c>
      <c r="I2136" s="19">
        <v>1019.79</v>
      </c>
      <c r="J2136" s="19">
        <v>0</v>
      </c>
      <c r="K2136" s="19" t="s">
        <v>1744</v>
      </c>
      <c r="L2136" s="19">
        <v>3419.31</v>
      </c>
      <c r="M2136" s="19">
        <v>3419.31</v>
      </c>
      <c r="N2136" s="19">
        <v>10</v>
      </c>
    </row>
    <row r="2137" s="13" customFormat="1" customHeight="1" spans="1:14">
      <c r="A2137" s="19">
        <f t="shared" si="397"/>
        <v>2135</v>
      </c>
      <c r="B2137" s="26" t="s">
        <v>6788</v>
      </c>
      <c r="C2137" s="19" t="s">
        <v>6789</v>
      </c>
      <c r="D2137" s="20" t="s">
        <v>1452</v>
      </c>
      <c r="E2137" s="19" t="s">
        <v>4373</v>
      </c>
      <c r="F2137" s="19">
        <v>4999</v>
      </c>
      <c r="G2137" s="19">
        <v>4999</v>
      </c>
      <c r="H2137" s="19">
        <v>2399.52</v>
      </c>
      <c r="I2137" s="19">
        <v>1019.79</v>
      </c>
      <c r="J2137" s="19">
        <v>0</v>
      </c>
      <c r="K2137" s="19" t="s">
        <v>1744</v>
      </c>
      <c r="L2137" s="19">
        <v>3419.31</v>
      </c>
      <c r="M2137" s="19">
        <v>3419.31</v>
      </c>
      <c r="N2137" s="19">
        <v>14</v>
      </c>
    </row>
    <row r="2138" s="13" customFormat="1" customHeight="1" spans="1:14">
      <c r="A2138" s="19">
        <f t="shared" si="397"/>
        <v>2136</v>
      </c>
      <c r="B2138" s="26" t="s">
        <v>6790</v>
      </c>
      <c r="C2138" s="19" t="s">
        <v>3520</v>
      </c>
      <c r="D2138" s="20" t="s">
        <v>1452</v>
      </c>
      <c r="E2138" s="19" t="s">
        <v>3606</v>
      </c>
      <c r="F2138" s="19">
        <v>4999</v>
      </c>
      <c r="G2138" s="19">
        <v>4999</v>
      </c>
      <c r="H2138" s="19">
        <v>2399.52</v>
      </c>
      <c r="I2138" s="19">
        <v>1019.79</v>
      </c>
      <c r="J2138" s="19">
        <v>0</v>
      </c>
      <c r="K2138" s="19" t="s">
        <v>1744</v>
      </c>
      <c r="L2138" s="19">
        <v>3419.31</v>
      </c>
      <c r="M2138" s="19">
        <v>3419.31</v>
      </c>
      <c r="N2138" s="19">
        <v>10</v>
      </c>
    </row>
    <row r="2139" s="13" customFormat="1" customHeight="1" spans="1:14">
      <c r="A2139" s="19">
        <f t="shared" si="397"/>
        <v>2137</v>
      </c>
      <c r="B2139" s="26" t="s">
        <v>6791</v>
      </c>
      <c r="C2139" s="19" t="s">
        <v>6792</v>
      </c>
      <c r="D2139" s="20" t="s">
        <v>1452</v>
      </c>
      <c r="E2139" s="19" t="s">
        <v>1753</v>
      </c>
      <c r="F2139" s="19">
        <v>4999</v>
      </c>
      <c r="G2139" s="19">
        <v>4999</v>
      </c>
      <c r="H2139" s="19">
        <v>2399.52</v>
      </c>
      <c r="I2139" s="19">
        <v>1019.79</v>
      </c>
      <c r="J2139" s="19">
        <v>0</v>
      </c>
      <c r="K2139" s="19" t="s">
        <v>1744</v>
      </c>
      <c r="L2139" s="19">
        <v>3419.31</v>
      </c>
      <c r="M2139" s="19">
        <v>3419.31</v>
      </c>
      <c r="N2139" s="19">
        <v>10</v>
      </c>
    </row>
    <row r="2140" s="13" customFormat="1" customHeight="1" spans="1:14">
      <c r="A2140" s="19">
        <f t="shared" si="397"/>
        <v>2138</v>
      </c>
      <c r="B2140" s="26" t="s">
        <v>6793</v>
      </c>
      <c r="C2140" s="19" t="s">
        <v>6794</v>
      </c>
      <c r="D2140" s="20" t="s">
        <v>1452</v>
      </c>
      <c r="E2140" s="19" t="s">
        <v>3026</v>
      </c>
      <c r="F2140" s="19">
        <v>4999</v>
      </c>
      <c r="G2140" s="19">
        <v>4999</v>
      </c>
      <c r="H2140" s="19">
        <v>2399.52</v>
      </c>
      <c r="I2140" s="19">
        <v>1019.79</v>
      </c>
      <c r="J2140" s="19">
        <v>0</v>
      </c>
      <c r="K2140" s="19" t="s">
        <v>1744</v>
      </c>
      <c r="L2140" s="19">
        <v>3419.31</v>
      </c>
      <c r="M2140" s="19">
        <v>3419.31</v>
      </c>
      <c r="N2140" s="19">
        <v>10</v>
      </c>
    </row>
    <row r="2141" s="13" customFormat="1" customHeight="1" spans="1:14">
      <c r="A2141" s="19">
        <f t="shared" ref="A2141:A2148" si="398">ROW()-2</f>
        <v>2139</v>
      </c>
      <c r="B2141" s="26" t="s">
        <v>6795</v>
      </c>
      <c r="C2141" s="19" t="s">
        <v>3302</v>
      </c>
      <c r="D2141" s="20" t="s">
        <v>1452</v>
      </c>
      <c r="E2141" s="19" t="s">
        <v>3959</v>
      </c>
      <c r="F2141" s="19">
        <v>4999</v>
      </c>
      <c r="G2141" s="19">
        <v>4999</v>
      </c>
      <c r="H2141" s="19">
        <v>2399.52</v>
      </c>
      <c r="I2141" s="19">
        <v>1019.79</v>
      </c>
      <c r="J2141" s="19">
        <v>0</v>
      </c>
      <c r="K2141" s="19" t="s">
        <v>1744</v>
      </c>
      <c r="L2141" s="19">
        <v>3419.31</v>
      </c>
      <c r="M2141" s="19">
        <v>3419.31</v>
      </c>
      <c r="N2141" s="19">
        <v>17</v>
      </c>
    </row>
    <row r="2142" s="13" customFormat="1" customHeight="1" spans="1:14">
      <c r="A2142" s="19">
        <f t="shared" si="398"/>
        <v>2140</v>
      </c>
      <c r="B2142" s="26" t="s">
        <v>6796</v>
      </c>
      <c r="C2142" s="19" t="s">
        <v>6797</v>
      </c>
      <c r="D2142" s="20" t="s">
        <v>1452</v>
      </c>
      <c r="E2142" s="19" t="s">
        <v>1778</v>
      </c>
      <c r="F2142" s="19">
        <v>4999</v>
      </c>
      <c r="G2142" s="19">
        <v>4999</v>
      </c>
      <c r="H2142" s="19">
        <v>2399.52</v>
      </c>
      <c r="I2142" s="19">
        <v>1019.79</v>
      </c>
      <c r="J2142" s="19">
        <v>0</v>
      </c>
      <c r="K2142" s="19" t="s">
        <v>1744</v>
      </c>
      <c r="L2142" s="19">
        <v>3419.31</v>
      </c>
      <c r="M2142" s="19">
        <v>3419.31</v>
      </c>
      <c r="N2142" s="19">
        <v>10</v>
      </c>
    </row>
    <row r="2143" s="13" customFormat="1" customHeight="1" spans="1:14">
      <c r="A2143" s="19">
        <f t="shared" si="398"/>
        <v>2141</v>
      </c>
      <c r="B2143" s="19" t="s">
        <v>6798</v>
      </c>
      <c r="C2143" s="19" t="s">
        <v>4746</v>
      </c>
      <c r="D2143" s="20" t="s">
        <v>1452</v>
      </c>
      <c r="E2143" s="19" t="s">
        <v>3422</v>
      </c>
      <c r="F2143" s="19">
        <v>4999</v>
      </c>
      <c r="G2143" s="19">
        <v>4999</v>
      </c>
      <c r="H2143" s="19">
        <v>2399.52</v>
      </c>
      <c r="I2143" s="19">
        <v>1019.79</v>
      </c>
      <c r="J2143" s="19">
        <v>0</v>
      </c>
      <c r="K2143" s="19" t="s">
        <v>1744</v>
      </c>
      <c r="L2143" s="19">
        <v>3419.31</v>
      </c>
      <c r="M2143" s="19">
        <v>3419.31</v>
      </c>
      <c r="N2143" s="19">
        <v>10</v>
      </c>
    </row>
    <row r="2144" s="13" customFormat="1" customHeight="1" spans="1:14">
      <c r="A2144" s="19">
        <f t="shared" si="398"/>
        <v>2142</v>
      </c>
      <c r="B2144" s="26" t="s">
        <v>6799</v>
      </c>
      <c r="C2144" s="19" t="s">
        <v>6800</v>
      </c>
      <c r="D2144" s="20" t="s">
        <v>1452</v>
      </c>
      <c r="E2144" s="19" t="s">
        <v>5952</v>
      </c>
      <c r="F2144" s="19">
        <v>4999</v>
      </c>
      <c r="G2144" s="19">
        <v>4999</v>
      </c>
      <c r="H2144" s="19">
        <v>2399.52</v>
      </c>
      <c r="I2144" s="19">
        <v>1019.79</v>
      </c>
      <c r="J2144" s="19">
        <v>0</v>
      </c>
      <c r="K2144" s="19" t="s">
        <v>1744</v>
      </c>
      <c r="L2144" s="19">
        <v>3419.31</v>
      </c>
      <c r="M2144" s="19">
        <v>3419.31</v>
      </c>
      <c r="N2144" s="19">
        <v>10</v>
      </c>
    </row>
    <row r="2145" s="13" customFormat="1" customHeight="1" spans="1:14">
      <c r="A2145" s="19">
        <f t="shared" si="398"/>
        <v>2143</v>
      </c>
      <c r="B2145" s="26" t="s">
        <v>6801</v>
      </c>
      <c r="C2145" s="19" t="s">
        <v>6802</v>
      </c>
      <c r="D2145" s="20" t="s">
        <v>1452</v>
      </c>
      <c r="E2145" s="19" t="s">
        <v>1988</v>
      </c>
      <c r="F2145" s="19">
        <v>4999</v>
      </c>
      <c r="G2145" s="19">
        <v>4999</v>
      </c>
      <c r="H2145" s="19">
        <v>2399.52</v>
      </c>
      <c r="I2145" s="19">
        <v>1019.79</v>
      </c>
      <c r="J2145" s="19">
        <v>0</v>
      </c>
      <c r="K2145" s="19" t="s">
        <v>1744</v>
      </c>
      <c r="L2145" s="19">
        <v>3419.31</v>
      </c>
      <c r="M2145" s="19">
        <v>3419.31</v>
      </c>
      <c r="N2145" s="19">
        <v>10</v>
      </c>
    </row>
    <row r="2146" s="13" customFormat="1" customHeight="1" spans="1:14">
      <c r="A2146" s="19">
        <f t="shared" si="398"/>
        <v>2144</v>
      </c>
      <c r="B2146" s="26" t="s">
        <v>6803</v>
      </c>
      <c r="C2146" s="19" t="s">
        <v>6433</v>
      </c>
      <c r="D2146" s="20" t="s">
        <v>1452</v>
      </c>
      <c r="E2146" s="19" t="s">
        <v>3005</v>
      </c>
      <c r="F2146" s="19">
        <v>4999</v>
      </c>
      <c r="G2146" s="19">
        <v>4999</v>
      </c>
      <c r="H2146" s="19">
        <v>2399.52</v>
      </c>
      <c r="I2146" s="19">
        <v>1019.79</v>
      </c>
      <c r="J2146" s="19">
        <v>0</v>
      </c>
      <c r="K2146" s="19" t="s">
        <v>1744</v>
      </c>
      <c r="L2146" s="19">
        <v>3419.31</v>
      </c>
      <c r="M2146" s="19">
        <v>3419.31</v>
      </c>
      <c r="N2146" s="19">
        <v>10</v>
      </c>
    </row>
    <row r="2147" s="13" customFormat="1" customHeight="1" spans="1:14">
      <c r="A2147" s="19">
        <f t="shared" si="398"/>
        <v>2145</v>
      </c>
      <c r="B2147" s="26" t="s">
        <v>6804</v>
      </c>
      <c r="C2147" s="19" t="s">
        <v>6805</v>
      </c>
      <c r="D2147" s="20" t="s">
        <v>1452</v>
      </c>
      <c r="E2147" s="19" t="s">
        <v>2584</v>
      </c>
      <c r="F2147" s="19">
        <v>4999</v>
      </c>
      <c r="G2147" s="19">
        <v>4999</v>
      </c>
      <c r="H2147" s="19">
        <v>2399.52</v>
      </c>
      <c r="I2147" s="19">
        <v>1019.79</v>
      </c>
      <c r="J2147" s="19">
        <v>0</v>
      </c>
      <c r="K2147" s="19" t="s">
        <v>1744</v>
      </c>
      <c r="L2147" s="19">
        <v>3419.31</v>
      </c>
      <c r="M2147" s="19">
        <v>3419.31</v>
      </c>
      <c r="N2147" s="19">
        <v>10</v>
      </c>
    </row>
    <row r="2148" s="13" customFormat="1" customHeight="1" spans="1:14">
      <c r="A2148" s="19">
        <f t="shared" ref="A2148:A2157" si="399">ROW()-2</f>
        <v>2146</v>
      </c>
      <c r="B2148" s="26" t="s">
        <v>6806</v>
      </c>
      <c r="C2148" s="19" t="s">
        <v>6807</v>
      </c>
      <c r="D2148" s="20" t="s">
        <v>1452</v>
      </c>
      <c r="E2148" s="19" t="s">
        <v>2500</v>
      </c>
      <c r="F2148" s="19">
        <v>4999</v>
      </c>
      <c r="G2148" s="19">
        <v>4999</v>
      </c>
      <c r="H2148" s="19">
        <v>2399.52</v>
      </c>
      <c r="I2148" s="19">
        <v>1019.79</v>
      </c>
      <c r="J2148" s="19">
        <v>0</v>
      </c>
      <c r="K2148" s="19" t="s">
        <v>1744</v>
      </c>
      <c r="L2148" s="19">
        <v>3419.31</v>
      </c>
      <c r="M2148" s="19">
        <v>3419.31</v>
      </c>
      <c r="N2148" s="19">
        <v>10</v>
      </c>
    </row>
    <row r="2149" s="13" customFormat="1" customHeight="1" spans="1:14">
      <c r="A2149" s="19">
        <f t="shared" si="399"/>
        <v>2147</v>
      </c>
      <c r="B2149" s="26" t="s">
        <v>6808</v>
      </c>
      <c r="C2149" s="19" t="s">
        <v>6809</v>
      </c>
      <c r="D2149" s="20" t="s">
        <v>1452</v>
      </c>
      <c r="E2149" s="19" t="s">
        <v>6810</v>
      </c>
      <c r="F2149" s="19">
        <v>4999</v>
      </c>
      <c r="G2149" s="19">
        <v>4999</v>
      </c>
      <c r="H2149" s="19">
        <v>2399.52</v>
      </c>
      <c r="I2149" s="19">
        <v>1019.79</v>
      </c>
      <c r="J2149" s="19">
        <v>0</v>
      </c>
      <c r="K2149" s="19" t="s">
        <v>1744</v>
      </c>
      <c r="L2149" s="19">
        <v>3419.31</v>
      </c>
      <c r="M2149" s="19">
        <v>3419.31</v>
      </c>
      <c r="N2149" s="19">
        <v>10</v>
      </c>
    </row>
    <row r="2150" s="13" customFormat="1" customHeight="1" spans="1:14">
      <c r="A2150" s="19">
        <f t="shared" si="399"/>
        <v>2148</v>
      </c>
      <c r="B2150" s="26" t="s">
        <v>6811</v>
      </c>
      <c r="C2150" s="19" t="s">
        <v>6812</v>
      </c>
      <c r="D2150" s="20" t="s">
        <v>1452</v>
      </c>
      <c r="E2150" s="19" t="s">
        <v>5773</v>
      </c>
      <c r="F2150" s="19">
        <v>4999</v>
      </c>
      <c r="G2150" s="19">
        <v>4999</v>
      </c>
      <c r="H2150" s="19">
        <v>2399.52</v>
      </c>
      <c r="I2150" s="19">
        <v>1019.79</v>
      </c>
      <c r="J2150" s="19">
        <v>0</v>
      </c>
      <c r="K2150" s="19" t="s">
        <v>1744</v>
      </c>
      <c r="L2150" s="19">
        <v>3419.31</v>
      </c>
      <c r="M2150" s="19">
        <v>3419.31</v>
      </c>
      <c r="N2150" s="19">
        <v>10</v>
      </c>
    </row>
    <row r="2151" s="13" customFormat="1" customHeight="1" spans="1:14">
      <c r="A2151" s="19">
        <f t="shared" si="399"/>
        <v>2149</v>
      </c>
      <c r="B2151" s="26" t="s">
        <v>6813</v>
      </c>
      <c r="C2151" s="19" t="s">
        <v>4312</v>
      </c>
      <c r="D2151" s="20" t="s">
        <v>1452</v>
      </c>
      <c r="E2151" s="19" t="s">
        <v>1997</v>
      </c>
      <c r="F2151" s="19">
        <v>4999</v>
      </c>
      <c r="G2151" s="19">
        <v>4999</v>
      </c>
      <c r="H2151" s="19">
        <v>2399.52</v>
      </c>
      <c r="I2151" s="19">
        <v>1019.79</v>
      </c>
      <c r="J2151" s="19">
        <v>0</v>
      </c>
      <c r="K2151" s="19" t="s">
        <v>1744</v>
      </c>
      <c r="L2151" s="19">
        <v>3419.31</v>
      </c>
      <c r="M2151" s="19">
        <v>3419.31</v>
      </c>
      <c r="N2151" s="19">
        <v>10</v>
      </c>
    </row>
    <row r="2152" s="13" customFormat="1" customHeight="1" spans="1:14">
      <c r="A2152" s="19">
        <f t="shared" si="399"/>
        <v>2150</v>
      </c>
      <c r="B2152" s="26" t="s">
        <v>6814</v>
      </c>
      <c r="C2152" s="19" t="s">
        <v>6603</v>
      </c>
      <c r="D2152" s="20" t="s">
        <v>1452</v>
      </c>
      <c r="E2152" s="19" t="s">
        <v>3038</v>
      </c>
      <c r="F2152" s="19">
        <v>4999</v>
      </c>
      <c r="G2152" s="19">
        <v>4999</v>
      </c>
      <c r="H2152" s="19">
        <v>2399.52</v>
      </c>
      <c r="I2152" s="19">
        <v>1019.79</v>
      </c>
      <c r="J2152" s="19">
        <v>0</v>
      </c>
      <c r="K2152" s="19" t="s">
        <v>1744</v>
      </c>
      <c r="L2152" s="19">
        <v>3419.31</v>
      </c>
      <c r="M2152" s="19">
        <v>3419.31</v>
      </c>
      <c r="N2152" s="19">
        <v>10</v>
      </c>
    </row>
    <row r="2153" s="13" customFormat="1" customHeight="1" spans="1:14">
      <c r="A2153" s="19">
        <f t="shared" si="399"/>
        <v>2151</v>
      </c>
      <c r="B2153" s="26" t="s">
        <v>6815</v>
      </c>
      <c r="C2153" s="19" t="s">
        <v>6816</v>
      </c>
      <c r="D2153" s="20" t="s">
        <v>1452</v>
      </c>
      <c r="E2153" s="19" t="s">
        <v>6817</v>
      </c>
      <c r="F2153" s="19">
        <v>4999</v>
      </c>
      <c r="G2153" s="19">
        <v>4999</v>
      </c>
      <c r="H2153" s="19">
        <v>2399.52</v>
      </c>
      <c r="I2153" s="19">
        <v>1019.79</v>
      </c>
      <c r="J2153" s="19">
        <v>0</v>
      </c>
      <c r="K2153" s="19" t="s">
        <v>1744</v>
      </c>
      <c r="L2153" s="19">
        <v>3419.31</v>
      </c>
      <c r="M2153" s="19">
        <v>3419.31</v>
      </c>
      <c r="N2153" s="19">
        <v>10</v>
      </c>
    </row>
    <row r="2154" s="13" customFormat="1" customHeight="1" spans="1:14">
      <c r="A2154" s="19">
        <f t="shared" si="399"/>
        <v>2152</v>
      </c>
      <c r="B2154" s="26" t="s">
        <v>6818</v>
      </c>
      <c r="C2154" s="19" t="s">
        <v>6819</v>
      </c>
      <c r="D2154" s="20" t="s">
        <v>1452</v>
      </c>
      <c r="E2154" s="19" t="s">
        <v>1753</v>
      </c>
      <c r="F2154" s="19">
        <v>4999</v>
      </c>
      <c r="G2154" s="19">
        <v>4999</v>
      </c>
      <c r="H2154" s="19">
        <v>2399.52</v>
      </c>
      <c r="I2154" s="19">
        <v>1019.79</v>
      </c>
      <c r="J2154" s="19">
        <v>0</v>
      </c>
      <c r="K2154" s="19" t="s">
        <v>1744</v>
      </c>
      <c r="L2154" s="19">
        <v>3419.31</v>
      </c>
      <c r="M2154" s="19">
        <v>3419.31</v>
      </c>
      <c r="N2154" s="19">
        <v>10</v>
      </c>
    </row>
    <row r="2155" s="13" customFormat="1" customHeight="1" spans="1:14">
      <c r="A2155" s="19">
        <f t="shared" si="399"/>
        <v>2153</v>
      </c>
      <c r="B2155" s="26" t="s">
        <v>6820</v>
      </c>
      <c r="C2155" s="19" t="s">
        <v>6821</v>
      </c>
      <c r="D2155" s="20" t="s">
        <v>1452</v>
      </c>
      <c r="E2155" s="19" t="s">
        <v>5814</v>
      </c>
      <c r="F2155" s="19">
        <v>4999</v>
      </c>
      <c r="G2155" s="19">
        <v>4999</v>
      </c>
      <c r="H2155" s="19">
        <v>2399.52</v>
      </c>
      <c r="I2155" s="19">
        <v>1019.79</v>
      </c>
      <c r="J2155" s="19">
        <v>0</v>
      </c>
      <c r="K2155" s="19" t="s">
        <v>1744</v>
      </c>
      <c r="L2155" s="19">
        <v>3419.31</v>
      </c>
      <c r="M2155" s="19">
        <v>3419.31</v>
      </c>
      <c r="N2155" s="19">
        <v>15</v>
      </c>
    </row>
    <row r="2156" s="13" customFormat="1" customHeight="1" spans="1:14">
      <c r="A2156" s="19">
        <f t="shared" si="399"/>
        <v>2154</v>
      </c>
      <c r="B2156" s="26" t="s">
        <v>6822</v>
      </c>
      <c r="C2156" s="19" t="s">
        <v>6823</v>
      </c>
      <c r="D2156" s="20" t="s">
        <v>1452</v>
      </c>
      <c r="E2156" s="19" t="s">
        <v>6824</v>
      </c>
      <c r="F2156" s="19">
        <v>4999</v>
      </c>
      <c r="G2156" s="19">
        <v>4999</v>
      </c>
      <c r="H2156" s="19">
        <v>2399.52</v>
      </c>
      <c r="I2156" s="19">
        <v>1019.79</v>
      </c>
      <c r="J2156" s="19">
        <v>0</v>
      </c>
      <c r="K2156" s="19" t="s">
        <v>1744</v>
      </c>
      <c r="L2156" s="19">
        <v>3419.31</v>
      </c>
      <c r="M2156" s="19">
        <v>3419.31</v>
      </c>
      <c r="N2156" s="19">
        <v>15</v>
      </c>
    </row>
    <row r="2157" s="13" customFormat="1" customHeight="1" spans="1:14">
      <c r="A2157" s="19">
        <f t="shared" si="399"/>
        <v>2155</v>
      </c>
      <c r="B2157" s="26" t="s">
        <v>6825</v>
      </c>
      <c r="C2157" s="19" t="s">
        <v>6357</v>
      </c>
      <c r="D2157" s="20" t="s">
        <v>1452</v>
      </c>
      <c r="E2157" s="19" t="s">
        <v>1942</v>
      </c>
      <c r="F2157" s="19">
        <v>4999</v>
      </c>
      <c r="G2157" s="19">
        <v>4999</v>
      </c>
      <c r="H2157" s="19">
        <v>2399.52</v>
      </c>
      <c r="I2157" s="19">
        <v>1019.79</v>
      </c>
      <c r="J2157" s="19">
        <v>0</v>
      </c>
      <c r="K2157" s="19" t="s">
        <v>1744</v>
      </c>
      <c r="L2157" s="19">
        <v>3419.31</v>
      </c>
      <c r="M2157" s="19">
        <v>3419.31</v>
      </c>
      <c r="N2157" s="19">
        <v>10</v>
      </c>
    </row>
    <row r="2158" s="13" customFormat="1" customHeight="1" spans="1:14">
      <c r="A2158" s="19">
        <f t="shared" ref="A2158:A2167" si="400">ROW()-2</f>
        <v>2156</v>
      </c>
      <c r="B2158" s="26" t="s">
        <v>6826</v>
      </c>
      <c r="C2158" s="19" t="s">
        <v>5924</v>
      </c>
      <c r="D2158" s="20" t="s">
        <v>1452</v>
      </c>
      <c r="E2158" s="19" t="s">
        <v>4380</v>
      </c>
      <c r="F2158" s="19">
        <v>4999</v>
      </c>
      <c r="G2158" s="19">
        <v>4999</v>
      </c>
      <c r="H2158" s="19">
        <v>2399.52</v>
      </c>
      <c r="I2158" s="19">
        <v>1019.79</v>
      </c>
      <c r="J2158" s="19">
        <v>0</v>
      </c>
      <c r="K2158" s="19" t="s">
        <v>1744</v>
      </c>
      <c r="L2158" s="19">
        <v>3419.31</v>
      </c>
      <c r="M2158" s="19">
        <v>3419.31</v>
      </c>
      <c r="N2158" s="19">
        <v>10</v>
      </c>
    </row>
    <row r="2159" s="13" customFormat="1" customHeight="1" spans="1:14">
      <c r="A2159" s="19">
        <f t="shared" si="400"/>
        <v>2157</v>
      </c>
      <c r="B2159" s="26" t="s">
        <v>6827</v>
      </c>
      <c r="C2159" s="19" t="s">
        <v>6828</v>
      </c>
      <c r="D2159" s="20" t="s">
        <v>1452</v>
      </c>
      <c r="E2159" s="19" t="s">
        <v>1969</v>
      </c>
      <c r="F2159" s="19">
        <v>4999</v>
      </c>
      <c r="G2159" s="19">
        <v>4999</v>
      </c>
      <c r="H2159" s="19">
        <v>2399.52</v>
      </c>
      <c r="I2159" s="19">
        <v>1019.79</v>
      </c>
      <c r="J2159" s="19">
        <v>0</v>
      </c>
      <c r="K2159" s="19" t="s">
        <v>1744</v>
      </c>
      <c r="L2159" s="19">
        <v>3419.31</v>
      </c>
      <c r="M2159" s="19">
        <v>3419.31</v>
      </c>
      <c r="N2159" s="19">
        <v>10</v>
      </c>
    </row>
    <row r="2160" s="13" customFormat="1" customHeight="1" spans="1:14">
      <c r="A2160" s="19">
        <f t="shared" si="400"/>
        <v>2158</v>
      </c>
      <c r="B2160" s="26" t="s">
        <v>6829</v>
      </c>
      <c r="C2160" s="19" t="s">
        <v>5175</v>
      </c>
      <c r="D2160" s="20" t="s">
        <v>1452</v>
      </c>
      <c r="E2160" s="19" t="s">
        <v>1948</v>
      </c>
      <c r="F2160" s="19">
        <v>4999</v>
      </c>
      <c r="G2160" s="19">
        <v>4999</v>
      </c>
      <c r="H2160" s="19">
        <v>2399.52</v>
      </c>
      <c r="I2160" s="19">
        <v>1019.79</v>
      </c>
      <c r="J2160" s="19">
        <v>0</v>
      </c>
      <c r="K2160" s="19" t="s">
        <v>1744</v>
      </c>
      <c r="L2160" s="19">
        <v>3419.31</v>
      </c>
      <c r="M2160" s="19">
        <v>3419.31</v>
      </c>
      <c r="N2160" s="19">
        <v>10</v>
      </c>
    </row>
    <row r="2161" s="13" customFormat="1" customHeight="1" spans="1:14">
      <c r="A2161" s="19">
        <f t="shared" si="400"/>
        <v>2159</v>
      </c>
      <c r="B2161" s="19" t="s">
        <v>6830</v>
      </c>
      <c r="C2161" s="19" t="s">
        <v>6640</v>
      </c>
      <c r="D2161" s="20" t="s">
        <v>1452</v>
      </c>
      <c r="E2161" s="19" t="s">
        <v>2920</v>
      </c>
      <c r="F2161" s="19">
        <v>4999</v>
      </c>
      <c r="G2161" s="19">
        <v>4999</v>
      </c>
      <c r="H2161" s="19">
        <v>2399.52</v>
      </c>
      <c r="I2161" s="19">
        <v>1019.79</v>
      </c>
      <c r="J2161" s="19">
        <v>0</v>
      </c>
      <c r="K2161" s="19" t="s">
        <v>1744</v>
      </c>
      <c r="L2161" s="19">
        <v>3419.31</v>
      </c>
      <c r="M2161" s="19">
        <v>3419.31</v>
      </c>
      <c r="N2161" s="19">
        <v>10</v>
      </c>
    </row>
    <row r="2162" s="13" customFormat="1" customHeight="1" spans="1:14">
      <c r="A2162" s="19">
        <f t="shared" si="400"/>
        <v>2160</v>
      </c>
      <c r="B2162" s="19" t="s">
        <v>6831</v>
      </c>
      <c r="C2162" s="19" t="s">
        <v>1768</v>
      </c>
      <c r="D2162" s="20" t="s">
        <v>1452</v>
      </c>
      <c r="E2162" s="19" t="s">
        <v>6832</v>
      </c>
      <c r="F2162" s="19">
        <v>4999</v>
      </c>
      <c r="G2162" s="19">
        <v>4999</v>
      </c>
      <c r="H2162" s="19">
        <v>2399.52</v>
      </c>
      <c r="I2162" s="19">
        <v>1019.79</v>
      </c>
      <c r="J2162" s="19">
        <v>0</v>
      </c>
      <c r="K2162" s="19" t="s">
        <v>1744</v>
      </c>
      <c r="L2162" s="19">
        <v>3419.31</v>
      </c>
      <c r="M2162" s="19">
        <v>3419.31</v>
      </c>
      <c r="N2162" s="19">
        <v>9</v>
      </c>
    </row>
    <row r="2163" s="13" customFormat="1" customHeight="1" spans="1:14">
      <c r="A2163" s="19">
        <f t="shared" si="400"/>
        <v>2161</v>
      </c>
      <c r="B2163" s="19" t="s">
        <v>6833</v>
      </c>
      <c r="C2163" s="19" t="s">
        <v>6834</v>
      </c>
      <c r="D2163" s="20" t="s">
        <v>1452</v>
      </c>
      <c r="E2163" s="19" t="s">
        <v>2550</v>
      </c>
      <c r="F2163" s="19">
        <v>4999</v>
      </c>
      <c r="G2163" s="19">
        <v>4999</v>
      </c>
      <c r="H2163" s="19">
        <v>2399.52</v>
      </c>
      <c r="I2163" s="19">
        <v>1019.79</v>
      </c>
      <c r="J2163" s="19">
        <v>0</v>
      </c>
      <c r="K2163" s="19" t="s">
        <v>1744</v>
      </c>
      <c r="L2163" s="19">
        <v>3419.31</v>
      </c>
      <c r="M2163" s="19">
        <v>3419.31</v>
      </c>
      <c r="N2163" s="19">
        <v>9</v>
      </c>
    </row>
    <row r="2164" s="13" customFormat="1" customHeight="1" spans="1:14">
      <c r="A2164" s="19">
        <f t="shared" si="400"/>
        <v>2162</v>
      </c>
      <c r="B2164" s="19" t="s">
        <v>6835</v>
      </c>
      <c r="C2164" s="19" t="s">
        <v>6836</v>
      </c>
      <c r="D2164" s="20" t="s">
        <v>1452</v>
      </c>
      <c r="E2164" s="19" t="s">
        <v>6832</v>
      </c>
      <c r="F2164" s="19">
        <v>4999</v>
      </c>
      <c r="G2164" s="19">
        <v>4999</v>
      </c>
      <c r="H2164" s="19">
        <v>2399.52</v>
      </c>
      <c r="I2164" s="19">
        <v>1019.79</v>
      </c>
      <c r="J2164" s="19">
        <v>0</v>
      </c>
      <c r="K2164" s="19" t="s">
        <v>1744</v>
      </c>
      <c r="L2164" s="19">
        <v>3419.31</v>
      </c>
      <c r="M2164" s="19">
        <v>3419.31</v>
      </c>
      <c r="N2164" s="19">
        <v>14</v>
      </c>
    </row>
    <row r="2165" s="13" customFormat="1" customHeight="1" spans="1:14">
      <c r="A2165" s="19">
        <f t="shared" si="400"/>
        <v>2163</v>
      </c>
      <c r="B2165" s="19" t="s">
        <v>6837</v>
      </c>
      <c r="C2165" s="19" t="s">
        <v>6838</v>
      </c>
      <c r="D2165" s="20" t="s">
        <v>1452</v>
      </c>
      <c r="E2165" s="19" t="s">
        <v>3606</v>
      </c>
      <c r="F2165" s="19">
        <v>4999</v>
      </c>
      <c r="G2165" s="19">
        <v>4999</v>
      </c>
      <c r="H2165" s="19">
        <v>2399.52</v>
      </c>
      <c r="I2165" s="19">
        <v>1019.79</v>
      </c>
      <c r="J2165" s="19">
        <v>0</v>
      </c>
      <c r="K2165" s="19" t="s">
        <v>1744</v>
      </c>
      <c r="L2165" s="19">
        <v>3419.31</v>
      </c>
      <c r="M2165" s="19">
        <v>3419.31</v>
      </c>
      <c r="N2165" s="19">
        <v>9</v>
      </c>
    </row>
    <row r="2166" s="13" customFormat="1" customHeight="1" spans="1:14">
      <c r="A2166" s="19">
        <f t="shared" si="400"/>
        <v>2164</v>
      </c>
      <c r="B2166" s="19" t="s">
        <v>6839</v>
      </c>
      <c r="C2166" s="19" t="s">
        <v>6840</v>
      </c>
      <c r="D2166" s="20" t="s">
        <v>1452</v>
      </c>
      <c r="E2166" s="19" t="s">
        <v>2676</v>
      </c>
      <c r="F2166" s="19">
        <v>4999</v>
      </c>
      <c r="G2166" s="19">
        <v>4999</v>
      </c>
      <c r="H2166" s="19">
        <v>2399.52</v>
      </c>
      <c r="I2166" s="19">
        <v>1019.79</v>
      </c>
      <c r="J2166" s="19">
        <v>0</v>
      </c>
      <c r="K2166" s="19" t="s">
        <v>1744</v>
      </c>
      <c r="L2166" s="19">
        <v>3419.31</v>
      </c>
      <c r="M2166" s="19">
        <v>3419.31</v>
      </c>
      <c r="N2166" s="19">
        <v>9</v>
      </c>
    </row>
    <row r="2167" s="13" customFormat="1" customHeight="1" spans="1:14">
      <c r="A2167" s="19">
        <f t="shared" si="400"/>
        <v>2165</v>
      </c>
      <c r="B2167" s="19" t="s">
        <v>6841</v>
      </c>
      <c r="C2167" s="19" t="s">
        <v>6842</v>
      </c>
      <c r="D2167" s="20" t="s">
        <v>1452</v>
      </c>
      <c r="E2167" s="19" t="s">
        <v>3853</v>
      </c>
      <c r="F2167" s="19">
        <v>4999</v>
      </c>
      <c r="G2167" s="19">
        <v>4999</v>
      </c>
      <c r="H2167" s="19">
        <v>2399.52</v>
      </c>
      <c r="I2167" s="19">
        <v>1019.79</v>
      </c>
      <c r="J2167" s="19">
        <v>0</v>
      </c>
      <c r="K2167" s="19" t="s">
        <v>1744</v>
      </c>
      <c r="L2167" s="19">
        <v>3419.31</v>
      </c>
      <c r="M2167" s="19">
        <v>3419.31</v>
      </c>
      <c r="N2167" s="19">
        <v>21</v>
      </c>
    </row>
    <row r="2168" s="13" customFormat="1" customHeight="1" spans="1:14">
      <c r="A2168" s="19">
        <f t="shared" ref="A2168:A2182" si="401">ROW()-2</f>
        <v>2166</v>
      </c>
      <c r="B2168" s="19" t="s">
        <v>6843</v>
      </c>
      <c r="C2168" s="19" t="s">
        <v>6844</v>
      </c>
      <c r="D2168" s="20" t="s">
        <v>1452</v>
      </c>
      <c r="E2168" s="19" t="s">
        <v>6845</v>
      </c>
      <c r="F2168" s="19">
        <v>4999</v>
      </c>
      <c r="G2168" s="19">
        <v>4999</v>
      </c>
      <c r="H2168" s="19">
        <v>2399.52</v>
      </c>
      <c r="I2168" s="19">
        <v>1019.79</v>
      </c>
      <c r="J2168" s="19">
        <v>0</v>
      </c>
      <c r="K2168" s="19" t="s">
        <v>1744</v>
      </c>
      <c r="L2168" s="19">
        <v>3419.31</v>
      </c>
      <c r="M2168" s="19">
        <v>3419.31</v>
      </c>
      <c r="N2168" s="19">
        <v>9</v>
      </c>
    </row>
    <row r="2169" s="13" customFormat="1" customHeight="1" spans="1:14">
      <c r="A2169" s="19">
        <f t="shared" si="401"/>
        <v>2167</v>
      </c>
      <c r="B2169" s="19" t="s">
        <v>6846</v>
      </c>
      <c r="C2169" s="19" t="s">
        <v>6847</v>
      </c>
      <c r="D2169" s="20" t="s">
        <v>1452</v>
      </c>
      <c r="E2169" s="19" t="s">
        <v>1775</v>
      </c>
      <c r="F2169" s="19">
        <v>4999</v>
      </c>
      <c r="G2169" s="19">
        <v>4999</v>
      </c>
      <c r="H2169" s="19">
        <v>2399.52</v>
      </c>
      <c r="I2169" s="19">
        <v>1019.79</v>
      </c>
      <c r="J2169" s="19">
        <v>0</v>
      </c>
      <c r="K2169" s="19" t="s">
        <v>1744</v>
      </c>
      <c r="L2169" s="19">
        <v>3419.31</v>
      </c>
      <c r="M2169" s="19">
        <v>3419.31</v>
      </c>
      <c r="N2169" s="19">
        <v>9</v>
      </c>
    </row>
    <row r="2170" s="13" customFormat="1" customHeight="1" spans="1:14">
      <c r="A2170" s="19">
        <f t="shared" si="401"/>
        <v>2168</v>
      </c>
      <c r="B2170" s="19" t="s">
        <v>6848</v>
      </c>
      <c r="C2170" s="19" t="s">
        <v>5729</v>
      </c>
      <c r="D2170" s="20" t="s">
        <v>1452</v>
      </c>
      <c r="E2170" s="19" t="s">
        <v>6849</v>
      </c>
      <c r="F2170" s="19">
        <v>4999</v>
      </c>
      <c r="G2170" s="19">
        <v>4999</v>
      </c>
      <c r="H2170" s="19">
        <v>2399.52</v>
      </c>
      <c r="I2170" s="19">
        <v>1019.79</v>
      </c>
      <c r="J2170" s="19">
        <v>0</v>
      </c>
      <c r="K2170" s="19" t="s">
        <v>1744</v>
      </c>
      <c r="L2170" s="19">
        <v>3419.31</v>
      </c>
      <c r="M2170" s="19">
        <v>3419.31</v>
      </c>
      <c r="N2170" s="19">
        <v>9</v>
      </c>
    </row>
    <row r="2171" s="13" customFormat="1" customHeight="1" spans="1:14">
      <c r="A2171" s="19">
        <f t="shared" si="401"/>
        <v>2169</v>
      </c>
      <c r="B2171" s="19" t="s">
        <v>6850</v>
      </c>
      <c r="C2171" s="19" t="s">
        <v>6751</v>
      </c>
      <c r="D2171" s="20" t="s">
        <v>1452</v>
      </c>
      <c r="E2171" s="19" t="s">
        <v>2054</v>
      </c>
      <c r="F2171" s="19">
        <v>4999</v>
      </c>
      <c r="G2171" s="19">
        <v>4999</v>
      </c>
      <c r="H2171" s="19">
        <v>2399.52</v>
      </c>
      <c r="I2171" s="19">
        <v>1019.79</v>
      </c>
      <c r="J2171" s="19">
        <v>0</v>
      </c>
      <c r="K2171" s="19" t="s">
        <v>1744</v>
      </c>
      <c r="L2171" s="19">
        <v>3419.31</v>
      </c>
      <c r="M2171" s="19">
        <v>3419.31</v>
      </c>
      <c r="N2171" s="19">
        <v>9</v>
      </c>
    </row>
    <row r="2172" s="13" customFormat="1" customHeight="1" spans="1:14">
      <c r="A2172" s="19">
        <f t="shared" si="401"/>
        <v>2170</v>
      </c>
      <c r="B2172" s="19" t="s">
        <v>6851</v>
      </c>
      <c r="C2172" s="19" t="s">
        <v>6607</v>
      </c>
      <c r="D2172" s="20" t="s">
        <v>1452</v>
      </c>
      <c r="E2172" s="19" t="s">
        <v>6852</v>
      </c>
      <c r="F2172" s="19">
        <v>4999</v>
      </c>
      <c r="G2172" s="19">
        <v>4999</v>
      </c>
      <c r="H2172" s="19">
        <v>2399.52</v>
      </c>
      <c r="I2172" s="19">
        <v>1019.79</v>
      </c>
      <c r="J2172" s="19">
        <v>0</v>
      </c>
      <c r="K2172" s="19" t="s">
        <v>1744</v>
      </c>
      <c r="L2172" s="19">
        <v>3419.31</v>
      </c>
      <c r="M2172" s="19">
        <v>3419.31</v>
      </c>
      <c r="N2172" s="19">
        <v>9</v>
      </c>
    </row>
    <row r="2173" s="13" customFormat="1" customHeight="1" spans="1:14">
      <c r="A2173" s="19">
        <f t="shared" si="401"/>
        <v>2171</v>
      </c>
      <c r="B2173" s="19" t="s">
        <v>6853</v>
      </c>
      <c r="C2173" s="19" t="s">
        <v>6854</v>
      </c>
      <c r="D2173" s="20" t="s">
        <v>1452</v>
      </c>
      <c r="E2173" s="19" t="s">
        <v>1982</v>
      </c>
      <c r="F2173" s="19">
        <v>4999</v>
      </c>
      <c r="G2173" s="19">
        <v>4999</v>
      </c>
      <c r="H2173" s="19">
        <v>2399.52</v>
      </c>
      <c r="I2173" s="19">
        <v>1019.79</v>
      </c>
      <c r="J2173" s="19">
        <v>0</v>
      </c>
      <c r="K2173" s="19" t="s">
        <v>1744</v>
      </c>
      <c r="L2173" s="19">
        <v>3419.31</v>
      </c>
      <c r="M2173" s="19">
        <v>3419.31</v>
      </c>
      <c r="N2173" s="19">
        <v>9</v>
      </c>
    </row>
    <row r="2174" s="13" customFormat="1" customHeight="1" spans="1:14">
      <c r="A2174" s="19">
        <f t="shared" si="401"/>
        <v>2172</v>
      </c>
      <c r="B2174" s="19" t="s">
        <v>6855</v>
      </c>
      <c r="C2174" s="19" t="s">
        <v>6856</v>
      </c>
      <c r="D2174" s="20" t="s">
        <v>1452</v>
      </c>
      <c r="E2174" s="19" t="s">
        <v>6857</v>
      </c>
      <c r="F2174" s="19">
        <v>4999</v>
      </c>
      <c r="G2174" s="19">
        <v>4999</v>
      </c>
      <c r="H2174" s="19">
        <v>2399.52</v>
      </c>
      <c r="I2174" s="19">
        <v>1019.79</v>
      </c>
      <c r="J2174" s="19">
        <v>0</v>
      </c>
      <c r="K2174" s="19" t="s">
        <v>1744</v>
      </c>
      <c r="L2174" s="19">
        <v>3419.31</v>
      </c>
      <c r="M2174" s="19">
        <v>3419.31</v>
      </c>
      <c r="N2174" s="19">
        <v>9</v>
      </c>
    </row>
    <row r="2175" s="13" customFormat="1" customHeight="1" spans="1:14">
      <c r="A2175" s="19">
        <f t="shared" si="401"/>
        <v>2173</v>
      </c>
      <c r="B2175" s="19" t="s">
        <v>6858</v>
      </c>
      <c r="C2175" s="19" t="s">
        <v>2922</v>
      </c>
      <c r="D2175" s="20" t="s">
        <v>1452</v>
      </c>
      <c r="E2175" s="19" t="s">
        <v>2460</v>
      </c>
      <c r="F2175" s="19">
        <v>4999</v>
      </c>
      <c r="G2175" s="19">
        <v>4999</v>
      </c>
      <c r="H2175" s="19">
        <v>2399.52</v>
      </c>
      <c r="I2175" s="19">
        <v>1019.79</v>
      </c>
      <c r="J2175" s="19">
        <v>0</v>
      </c>
      <c r="K2175" s="19" t="s">
        <v>1744</v>
      </c>
      <c r="L2175" s="19">
        <v>3419.31</v>
      </c>
      <c r="M2175" s="19">
        <v>3419.31</v>
      </c>
      <c r="N2175" s="19">
        <v>9</v>
      </c>
    </row>
    <row r="2176" s="13" customFormat="1" customHeight="1" spans="1:14">
      <c r="A2176" s="19">
        <f t="shared" si="401"/>
        <v>2174</v>
      </c>
      <c r="B2176" s="19" t="s">
        <v>6859</v>
      </c>
      <c r="C2176" s="19" t="s">
        <v>6860</v>
      </c>
      <c r="D2176" s="20" t="s">
        <v>1452</v>
      </c>
      <c r="E2176" s="19" t="s">
        <v>3135</v>
      </c>
      <c r="F2176" s="19">
        <v>4999</v>
      </c>
      <c r="G2176" s="19">
        <v>4999</v>
      </c>
      <c r="H2176" s="19">
        <v>2399.52</v>
      </c>
      <c r="I2176" s="19">
        <v>1019.79</v>
      </c>
      <c r="J2176" s="19">
        <v>0</v>
      </c>
      <c r="K2176" s="19" t="s">
        <v>1744</v>
      </c>
      <c r="L2176" s="19">
        <v>3419.31</v>
      </c>
      <c r="M2176" s="19">
        <v>3419.31</v>
      </c>
      <c r="N2176" s="19">
        <v>9</v>
      </c>
    </row>
    <row r="2177" s="13" customFormat="1" customHeight="1" spans="1:14">
      <c r="A2177" s="19">
        <f t="shared" si="401"/>
        <v>2175</v>
      </c>
      <c r="B2177" s="19" t="s">
        <v>6861</v>
      </c>
      <c r="C2177" s="19" t="s">
        <v>6862</v>
      </c>
      <c r="D2177" s="20" t="s">
        <v>1452</v>
      </c>
      <c r="E2177" s="19" t="s">
        <v>2494</v>
      </c>
      <c r="F2177" s="19">
        <v>4999</v>
      </c>
      <c r="G2177" s="19">
        <v>4999</v>
      </c>
      <c r="H2177" s="19">
        <v>2399.52</v>
      </c>
      <c r="I2177" s="19">
        <v>1019.79</v>
      </c>
      <c r="J2177" s="19">
        <v>0</v>
      </c>
      <c r="K2177" s="19" t="s">
        <v>1744</v>
      </c>
      <c r="L2177" s="19">
        <v>3419.31</v>
      </c>
      <c r="M2177" s="19">
        <v>3419.31</v>
      </c>
      <c r="N2177" s="19">
        <v>9</v>
      </c>
    </row>
    <row r="2178" s="13" customFormat="1" customHeight="1" spans="1:14">
      <c r="A2178" s="19">
        <f t="shared" si="401"/>
        <v>2176</v>
      </c>
      <c r="B2178" s="19" t="s">
        <v>6863</v>
      </c>
      <c r="C2178" s="19" t="s">
        <v>4279</v>
      </c>
      <c r="D2178" s="20" t="s">
        <v>1452</v>
      </c>
      <c r="E2178" s="19" t="s">
        <v>6044</v>
      </c>
      <c r="F2178" s="19">
        <v>4999</v>
      </c>
      <c r="G2178" s="19">
        <v>4999</v>
      </c>
      <c r="H2178" s="19">
        <v>2399.52</v>
      </c>
      <c r="I2178" s="19">
        <v>1019.79</v>
      </c>
      <c r="J2178" s="19">
        <v>0</v>
      </c>
      <c r="K2178" s="19" t="s">
        <v>1744</v>
      </c>
      <c r="L2178" s="19">
        <v>3419.31</v>
      </c>
      <c r="M2178" s="19">
        <v>3419.31</v>
      </c>
      <c r="N2178" s="19">
        <v>9</v>
      </c>
    </row>
    <row r="2179" s="13" customFormat="1" customHeight="1" spans="1:14">
      <c r="A2179" s="19">
        <f t="shared" si="401"/>
        <v>2177</v>
      </c>
      <c r="B2179" s="19" t="s">
        <v>6864</v>
      </c>
      <c r="C2179" s="19" t="s">
        <v>6865</v>
      </c>
      <c r="D2179" s="20" t="s">
        <v>1452</v>
      </c>
      <c r="E2179" s="19" t="s">
        <v>5618</v>
      </c>
      <c r="F2179" s="19">
        <v>4999</v>
      </c>
      <c r="G2179" s="19">
        <v>4999</v>
      </c>
      <c r="H2179" s="19">
        <v>2399.52</v>
      </c>
      <c r="I2179" s="19">
        <v>1019.79</v>
      </c>
      <c r="J2179" s="19">
        <v>0</v>
      </c>
      <c r="K2179" s="19" t="s">
        <v>1744</v>
      </c>
      <c r="L2179" s="19">
        <v>3419.31</v>
      </c>
      <c r="M2179" s="19">
        <v>3419.31</v>
      </c>
      <c r="N2179" s="19">
        <v>33</v>
      </c>
    </row>
    <row r="2180" s="13" customFormat="1" customHeight="1" spans="1:14">
      <c r="A2180" s="19">
        <f t="shared" si="401"/>
        <v>2178</v>
      </c>
      <c r="B2180" s="19" t="s">
        <v>6866</v>
      </c>
      <c r="C2180" s="19" t="s">
        <v>6867</v>
      </c>
      <c r="D2180" s="20" t="s">
        <v>1452</v>
      </c>
      <c r="E2180" s="19" t="s">
        <v>6868</v>
      </c>
      <c r="F2180" s="19">
        <v>4999</v>
      </c>
      <c r="G2180" s="19">
        <v>4999</v>
      </c>
      <c r="H2180" s="19">
        <v>2399.52</v>
      </c>
      <c r="I2180" s="19">
        <v>1019.79</v>
      </c>
      <c r="J2180" s="19">
        <v>0</v>
      </c>
      <c r="K2180" s="19" t="s">
        <v>1744</v>
      </c>
      <c r="L2180" s="19">
        <v>3419.31</v>
      </c>
      <c r="M2180" s="19">
        <v>3419.31</v>
      </c>
      <c r="N2180" s="19">
        <v>9</v>
      </c>
    </row>
    <row r="2181" s="13" customFormat="1" customHeight="1" spans="1:14">
      <c r="A2181" s="19">
        <f t="shared" si="401"/>
        <v>2179</v>
      </c>
      <c r="B2181" s="19" t="s">
        <v>6869</v>
      </c>
      <c r="C2181" s="19" t="s">
        <v>6870</v>
      </c>
      <c r="D2181" s="20" t="s">
        <v>1452</v>
      </c>
      <c r="E2181" s="19" t="s">
        <v>6871</v>
      </c>
      <c r="F2181" s="19">
        <v>4999</v>
      </c>
      <c r="G2181" s="19">
        <v>4999</v>
      </c>
      <c r="H2181" s="19">
        <v>2399.52</v>
      </c>
      <c r="I2181" s="19">
        <v>1019.79</v>
      </c>
      <c r="J2181" s="19">
        <v>0</v>
      </c>
      <c r="K2181" s="19" t="s">
        <v>1744</v>
      </c>
      <c r="L2181" s="19">
        <v>3419.31</v>
      </c>
      <c r="M2181" s="19">
        <v>3419.31</v>
      </c>
      <c r="N2181" s="19">
        <v>9</v>
      </c>
    </row>
    <row r="2182" s="13" customFormat="1" customHeight="1" spans="1:14">
      <c r="A2182" s="19">
        <f t="shared" si="401"/>
        <v>2180</v>
      </c>
      <c r="B2182" s="26" t="s">
        <v>6872</v>
      </c>
      <c r="C2182" s="19" t="s">
        <v>6873</v>
      </c>
      <c r="D2182" s="20" t="s">
        <v>1452</v>
      </c>
      <c r="E2182" s="19" t="s">
        <v>2054</v>
      </c>
      <c r="F2182" s="19">
        <v>4999</v>
      </c>
      <c r="G2182" s="19">
        <v>4999</v>
      </c>
      <c r="H2182" s="19">
        <v>2399.52</v>
      </c>
      <c r="I2182" s="19">
        <v>1019.79</v>
      </c>
      <c r="J2182" s="19">
        <v>0</v>
      </c>
      <c r="K2182" s="19" t="s">
        <v>1744</v>
      </c>
      <c r="L2182" s="19">
        <v>3419.31</v>
      </c>
      <c r="M2182" s="19">
        <v>3419.31</v>
      </c>
      <c r="N2182" s="19">
        <v>9</v>
      </c>
    </row>
    <row r="2183" s="13" customFormat="1" customHeight="1" spans="1:14">
      <c r="A2183" s="19">
        <f t="shared" ref="A2183:A2203" si="402">ROW()-2</f>
        <v>2181</v>
      </c>
      <c r="B2183" s="19" t="s">
        <v>6874</v>
      </c>
      <c r="C2183" s="19" t="s">
        <v>6875</v>
      </c>
      <c r="D2183" s="20" t="s">
        <v>1452</v>
      </c>
      <c r="E2183" s="19" t="s">
        <v>2052</v>
      </c>
      <c r="F2183" s="19">
        <v>4999</v>
      </c>
      <c r="G2183" s="19">
        <v>4999</v>
      </c>
      <c r="H2183" s="19">
        <v>2399.52</v>
      </c>
      <c r="I2183" s="19">
        <v>1019.79</v>
      </c>
      <c r="J2183" s="19">
        <v>0</v>
      </c>
      <c r="K2183" s="19" t="s">
        <v>1744</v>
      </c>
      <c r="L2183" s="19">
        <v>3419.31</v>
      </c>
      <c r="M2183" s="19">
        <v>3419.31</v>
      </c>
      <c r="N2183" s="19">
        <v>20</v>
      </c>
    </row>
    <row r="2184" s="13" customFormat="1" customHeight="1" spans="1:14">
      <c r="A2184" s="19">
        <f t="shared" si="402"/>
        <v>2182</v>
      </c>
      <c r="B2184" s="26" t="s">
        <v>6876</v>
      </c>
      <c r="C2184" s="19" t="s">
        <v>5450</v>
      </c>
      <c r="D2184" s="20" t="s">
        <v>1452</v>
      </c>
      <c r="E2184" s="19" t="s">
        <v>1982</v>
      </c>
      <c r="F2184" s="19">
        <v>4999</v>
      </c>
      <c r="G2184" s="19">
        <v>4999</v>
      </c>
      <c r="H2184" s="19">
        <v>2399.52</v>
      </c>
      <c r="I2184" s="19">
        <v>1019.79</v>
      </c>
      <c r="J2184" s="19">
        <v>0</v>
      </c>
      <c r="K2184" s="19" t="s">
        <v>1744</v>
      </c>
      <c r="L2184" s="19">
        <v>3419.31</v>
      </c>
      <c r="M2184" s="19">
        <v>3419.31</v>
      </c>
      <c r="N2184" s="19">
        <v>7</v>
      </c>
    </row>
    <row r="2185" s="13" customFormat="1" customHeight="1" spans="1:14">
      <c r="A2185" s="19">
        <f t="shared" si="402"/>
        <v>2183</v>
      </c>
      <c r="B2185" s="19" t="s">
        <v>6877</v>
      </c>
      <c r="C2185" s="19" t="s">
        <v>3352</v>
      </c>
      <c r="D2185" s="20" t="s">
        <v>1452</v>
      </c>
      <c r="E2185" s="19" t="s">
        <v>2389</v>
      </c>
      <c r="F2185" s="19">
        <v>4999</v>
      </c>
      <c r="G2185" s="19">
        <v>4999</v>
      </c>
      <c r="H2185" s="19">
        <v>2399.52</v>
      </c>
      <c r="I2185" s="19">
        <v>1019.79</v>
      </c>
      <c r="J2185" s="19">
        <v>0</v>
      </c>
      <c r="K2185" s="19" t="s">
        <v>1744</v>
      </c>
      <c r="L2185" s="19">
        <v>3419.31</v>
      </c>
      <c r="M2185" s="19">
        <v>3419.31</v>
      </c>
      <c r="N2185" s="19">
        <v>7</v>
      </c>
    </row>
    <row r="2186" s="13" customFormat="1" customHeight="1" spans="1:14">
      <c r="A2186" s="19">
        <f t="shared" si="402"/>
        <v>2184</v>
      </c>
      <c r="B2186" s="19" t="s">
        <v>6878</v>
      </c>
      <c r="C2186" s="19" t="s">
        <v>2277</v>
      </c>
      <c r="D2186" s="20" t="s">
        <v>1452</v>
      </c>
      <c r="E2186" s="19" t="s">
        <v>6879</v>
      </c>
      <c r="F2186" s="19">
        <v>4999</v>
      </c>
      <c r="G2186" s="19">
        <v>4999</v>
      </c>
      <c r="H2186" s="19">
        <v>2399.52</v>
      </c>
      <c r="I2186" s="19">
        <v>1019.79</v>
      </c>
      <c r="J2186" s="19">
        <v>0</v>
      </c>
      <c r="K2186" s="19" t="s">
        <v>1744</v>
      </c>
      <c r="L2186" s="19">
        <v>3419.31</v>
      </c>
      <c r="M2186" s="19">
        <v>3419.31</v>
      </c>
      <c r="N2186" s="19">
        <v>25</v>
      </c>
    </row>
    <row r="2187" s="13" customFormat="1" customHeight="1" spans="1:14">
      <c r="A2187" s="19">
        <f t="shared" si="402"/>
        <v>2185</v>
      </c>
      <c r="B2187" s="19" t="s">
        <v>6880</v>
      </c>
      <c r="C2187" s="19" t="s">
        <v>6881</v>
      </c>
      <c r="D2187" s="20" t="s">
        <v>1452</v>
      </c>
      <c r="E2187" s="19" t="s">
        <v>2035</v>
      </c>
      <c r="F2187" s="19">
        <v>4999</v>
      </c>
      <c r="G2187" s="19">
        <v>4999</v>
      </c>
      <c r="H2187" s="19">
        <v>2399.52</v>
      </c>
      <c r="I2187" s="19">
        <v>1019.79</v>
      </c>
      <c r="J2187" s="19">
        <v>0</v>
      </c>
      <c r="K2187" s="19" t="s">
        <v>1744</v>
      </c>
      <c r="L2187" s="19">
        <v>3419.31</v>
      </c>
      <c r="M2187" s="19">
        <v>3419.31</v>
      </c>
      <c r="N2187" s="19">
        <v>14</v>
      </c>
    </row>
    <row r="2188" s="13" customFormat="1" customHeight="1" spans="1:14">
      <c r="A2188" s="19">
        <f t="shared" si="402"/>
        <v>2186</v>
      </c>
      <c r="B2188" s="19" t="s">
        <v>6882</v>
      </c>
      <c r="C2188" s="19" t="s">
        <v>6883</v>
      </c>
      <c r="D2188" s="20" t="s">
        <v>1452</v>
      </c>
      <c r="E2188" s="19" t="s">
        <v>6884</v>
      </c>
      <c r="F2188" s="19">
        <v>4999</v>
      </c>
      <c r="G2188" s="19">
        <v>4999</v>
      </c>
      <c r="H2188" s="19">
        <v>2399.52</v>
      </c>
      <c r="I2188" s="19">
        <v>1019.79</v>
      </c>
      <c r="J2188" s="19">
        <v>0</v>
      </c>
      <c r="K2188" s="19" t="s">
        <v>1744</v>
      </c>
      <c r="L2188" s="19">
        <v>3419.31</v>
      </c>
      <c r="M2188" s="19">
        <v>3419.31</v>
      </c>
      <c r="N2188" s="19">
        <v>11</v>
      </c>
    </row>
    <row r="2189" s="13" customFormat="1" customHeight="1" spans="1:14">
      <c r="A2189" s="19">
        <f t="shared" si="402"/>
        <v>2187</v>
      </c>
      <c r="B2189" s="19" t="s">
        <v>6885</v>
      </c>
      <c r="C2189" s="19" t="s">
        <v>6886</v>
      </c>
      <c r="D2189" s="20" t="s">
        <v>1452</v>
      </c>
      <c r="E2189" s="19" t="s">
        <v>6887</v>
      </c>
      <c r="F2189" s="19">
        <v>4999</v>
      </c>
      <c r="G2189" s="19">
        <v>4999</v>
      </c>
      <c r="H2189" s="19">
        <v>2399.52</v>
      </c>
      <c r="I2189" s="19">
        <v>1019.79</v>
      </c>
      <c r="J2189" s="19">
        <v>0</v>
      </c>
      <c r="K2189" s="19" t="s">
        <v>1744</v>
      </c>
      <c r="L2189" s="19">
        <v>3419.31</v>
      </c>
      <c r="M2189" s="19">
        <v>3419.31</v>
      </c>
      <c r="N2189" s="19">
        <v>5</v>
      </c>
    </row>
    <row r="2190" s="13" customFormat="1" customHeight="1" spans="1:14">
      <c r="A2190" s="19">
        <f t="shared" si="402"/>
        <v>2188</v>
      </c>
      <c r="B2190" s="19" t="s">
        <v>6888</v>
      </c>
      <c r="C2190" s="19" t="s">
        <v>4441</v>
      </c>
      <c r="D2190" s="20" t="s">
        <v>1452</v>
      </c>
      <c r="E2190" s="19" t="s">
        <v>2559</v>
      </c>
      <c r="F2190" s="19">
        <v>4999</v>
      </c>
      <c r="G2190" s="19">
        <v>4999</v>
      </c>
      <c r="H2190" s="19">
        <v>2399.52</v>
      </c>
      <c r="I2190" s="19">
        <v>1019.79</v>
      </c>
      <c r="J2190" s="19">
        <v>0</v>
      </c>
      <c r="K2190" s="19" t="s">
        <v>1744</v>
      </c>
      <c r="L2190" s="19">
        <v>3419.31</v>
      </c>
      <c r="M2190" s="19">
        <v>3419.31</v>
      </c>
      <c r="N2190" s="19">
        <v>5</v>
      </c>
    </row>
    <row r="2191" s="13" customFormat="1" customHeight="1" spans="1:14">
      <c r="A2191" s="19">
        <f t="shared" si="402"/>
        <v>2189</v>
      </c>
      <c r="B2191" s="19" t="s">
        <v>6889</v>
      </c>
      <c r="C2191" s="19" t="s">
        <v>5500</v>
      </c>
      <c r="D2191" s="20" t="s">
        <v>1452</v>
      </c>
      <c r="E2191" s="19" t="s">
        <v>1985</v>
      </c>
      <c r="F2191" s="19">
        <v>4999</v>
      </c>
      <c r="G2191" s="19">
        <v>4999</v>
      </c>
      <c r="H2191" s="19">
        <v>2399.52</v>
      </c>
      <c r="I2191" s="19">
        <v>1019.79</v>
      </c>
      <c r="J2191" s="19">
        <v>0</v>
      </c>
      <c r="K2191" s="19" t="s">
        <v>1744</v>
      </c>
      <c r="L2191" s="19">
        <v>3419.31</v>
      </c>
      <c r="M2191" s="19">
        <v>3419.31</v>
      </c>
      <c r="N2191" s="19">
        <v>5</v>
      </c>
    </row>
    <row r="2192" s="13" customFormat="1" customHeight="1" spans="1:14">
      <c r="A2192" s="19">
        <f t="shared" si="402"/>
        <v>2190</v>
      </c>
      <c r="B2192" s="19" t="s">
        <v>6890</v>
      </c>
      <c r="C2192" s="19" t="s">
        <v>6891</v>
      </c>
      <c r="D2192" s="20" t="s">
        <v>1452</v>
      </c>
      <c r="E2192" s="19" t="s">
        <v>3038</v>
      </c>
      <c r="F2192" s="19">
        <v>4999</v>
      </c>
      <c r="G2192" s="19">
        <v>4999</v>
      </c>
      <c r="H2192" s="19">
        <v>2399.52</v>
      </c>
      <c r="I2192" s="19">
        <v>1019.79</v>
      </c>
      <c r="J2192" s="19">
        <v>0</v>
      </c>
      <c r="K2192" s="19" t="s">
        <v>1744</v>
      </c>
      <c r="L2192" s="19">
        <v>3419.31</v>
      </c>
      <c r="M2192" s="19">
        <v>3419.31</v>
      </c>
      <c r="N2192" s="19">
        <v>5</v>
      </c>
    </row>
    <row r="2193" s="13" customFormat="1" customHeight="1" spans="1:14">
      <c r="A2193" s="19">
        <f t="shared" si="402"/>
        <v>2191</v>
      </c>
      <c r="B2193" s="19" t="s">
        <v>6892</v>
      </c>
      <c r="C2193" s="19" t="s">
        <v>6893</v>
      </c>
      <c r="D2193" s="20" t="s">
        <v>1452</v>
      </c>
      <c r="E2193" s="19" t="s">
        <v>2587</v>
      </c>
      <c r="F2193" s="19">
        <v>4999</v>
      </c>
      <c r="G2193" s="19">
        <v>4999</v>
      </c>
      <c r="H2193" s="19">
        <v>2399.52</v>
      </c>
      <c r="I2193" s="19">
        <v>1019.79</v>
      </c>
      <c r="J2193" s="19">
        <v>0</v>
      </c>
      <c r="K2193" s="19" t="s">
        <v>1744</v>
      </c>
      <c r="L2193" s="19">
        <v>3419.31</v>
      </c>
      <c r="M2193" s="19">
        <v>3419.31</v>
      </c>
      <c r="N2193" s="19">
        <v>5</v>
      </c>
    </row>
    <row r="2194" s="13" customFormat="1" customHeight="1" spans="1:14">
      <c r="A2194" s="19">
        <f t="shared" si="402"/>
        <v>2192</v>
      </c>
      <c r="B2194" s="19" t="s">
        <v>6894</v>
      </c>
      <c r="C2194" s="19" t="s">
        <v>6895</v>
      </c>
      <c r="D2194" s="20" t="s">
        <v>1452</v>
      </c>
      <c r="E2194" s="19" t="s">
        <v>1991</v>
      </c>
      <c r="F2194" s="19">
        <v>4999</v>
      </c>
      <c r="G2194" s="19">
        <v>4999</v>
      </c>
      <c r="H2194" s="19">
        <v>2399.52</v>
      </c>
      <c r="I2194" s="19">
        <v>1019.79</v>
      </c>
      <c r="J2194" s="19">
        <v>0</v>
      </c>
      <c r="K2194" s="19" t="s">
        <v>1744</v>
      </c>
      <c r="L2194" s="19">
        <v>3419.31</v>
      </c>
      <c r="M2194" s="19">
        <v>3419.31</v>
      </c>
      <c r="N2194" s="19">
        <v>5</v>
      </c>
    </row>
    <row r="2195" s="13" customFormat="1" customHeight="1" spans="1:14">
      <c r="A2195" s="19">
        <f t="shared" si="402"/>
        <v>2193</v>
      </c>
      <c r="B2195" s="19" t="s">
        <v>6896</v>
      </c>
      <c r="C2195" s="19" t="s">
        <v>5698</v>
      </c>
      <c r="D2195" s="20" t="s">
        <v>1452</v>
      </c>
      <c r="E2195" s="19" t="s">
        <v>4380</v>
      </c>
      <c r="F2195" s="19">
        <v>4999</v>
      </c>
      <c r="G2195" s="19">
        <v>4999</v>
      </c>
      <c r="H2195" s="19">
        <v>2399.52</v>
      </c>
      <c r="I2195" s="19">
        <v>1019.79</v>
      </c>
      <c r="J2195" s="19">
        <v>0</v>
      </c>
      <c r="K2195" s="19" t="s">
        <v>1744</v>
      </c>
      <c r="L2195" s="19">
        <v>3419.31</v>
      </c>
      <c r="M2195" s="19">
        <v>3419.31</v>
      </c>
      <c r="N2195" s="19">
        <v>5</v>
      </c>
    </row>
    <row r="2196" s="13" customFormat="1" customHeight="1" spans="1:14">
      <c r="A2196" s="19">
        <f t="shared" si="402"/>
        <v>2194</v>
      </c>
      <c r="B2196" s="19" t="s">
        <v>6897</v>
      </c>
      <c r="C2196" s="19" t="s">
        <v>4060</v>
      </c>
      <c r="D2196" s="20" t="s">
        <v>1452</v>
      </c>
      <c r="E2196" s="19" t="s">
        <v>2300</v>
      </c>
      <c r="F2196" s="19">
        <v>4999</v>
      </c>
      <c r="G2196" s="19">
        <v>4999</v>
      </c>
      <c r="H2196" s="19">
        <v>2399.52</v>
      </c>
      <c r="I2196" s="19">
        <v>1019.79</v>
      </c>
      <c r="J2196" s="19">
        <v>0</v>
      </c>
      <c r="K2196" s="19" t="s">
        <v>1744</v>
      </c>
      <c r="L2196" s="19">
        <v>3419.31</v>
      </c>
      <c r="M2196" s="19">
        <v>3419.31</v>
      </c>
      <c r="N2196" s="19">
        <v>5</v>
      </c>
    </row>
    <row r="2197" s="13" customFormat="1" customHeight="1" spans="1:14">
      <c r="A2197" s="19">
        <f t="shared" si="402"/>
        <v>2195</v>
      </c>
      <c r="B2197" s="19" t="s">
        <v>6898</v>
      </c>
      <c r="C2197" s="19" t="s">
        <v>6899</v>
      </c>
      <c r="D2197" s="20" t="s">
        <v>1452</v>
      </c>
      <c r="E2197" s="19" t="s">
        <v>3159</v>
      </c>
      <c r="F2197" s="19">
        <v>4999</v>
      </c>
      <c r="G2197" s="19">
        <v>4999</v>
      </c>
      <c r="H2197" s="19">
        <v>2399.52</v>
      </c>
      <c r="I2197" s="19">
        <v>1019.79</v>
      </c>
      <c r="J2197" s="19">
        <v>0</v>
      </c>
      <c r="K2197" s="19" t="s">
        <v>1744</v>
      </c>
      <c r="L2197" s="19">
        <v>3419.31</v>
      </c>
      <c r="M2197" s="19">
        <v>3419.31</v>
      </c>
      <c r="N2197" s="19">
        <v>5</v>
      </c>
    </row>
    <row r="2198" s="13" customFormat="1" customHeight="1" spans="1:14">
      <c r="A2198" s="19">
        <f t="shared" si="402"/>
        <v>2196</v>
      </c>
      <c r="B2198" s="19" t="s">
        <v>6900</v>
      </c>
      <c r="C2198" s="19" t="s">
        <v>6901</v>
      </c>
      <c r="D2198" s="20" t="s">
        <v>1452</v>
      </c>
      <c r="E2198" s="19" t="s">
        <v>2676</v>
      </c>
      <c r="F2198" s="19">
        <v>4999</v>
      </c>
      <c r="G2198" s="19">
        <v>4999</v>
      </c>
      <c r="H2198" s="19">
        <v>2399.52</v>
      </c>
      <c r="I2198" s="19">
        <v>1019.79</v>
      </c>
      <c r="J2198" s="19">
        <v>0</v>
      </c>
      <c r="K2198" s="19" t="s">
        <v>1744</v>
      </c>
      <c r="L2198" s="19">
        <v>3419.31</v>
      </c>
      <c r="M2198" s="19">
        <v>3419.31</v>
      </c>
      <c r="N2198" s="19">
        <v>5</v>
      </c>
    </row>
    <row r="2199" s="13" customFormat="1" customHeight="1" spans="1:14">
      <c r="A2199" s="19">
        <f t="shared" si="402"/>
        <v>2197</v>
      </c>
      <c r="B2199" s="19" t="s">
        <v>6902</v>
      </c>
      <c r="C2199" s="19" t="s">
        <v>6903</v>
      </c>
      <c r="D2199" s="20" t="s">
        <v>1452</v>
      </c>
      <c r="E2199" s="19" t="s">
        <v>2584</v>
      </c>
      <c r="F2199" s="19">
        <v>4999</v>
      </c>
      <c r="G2199" s="19">
        <v>4999</v>
      </c>
      <c r="H2199" s="19">
        <v>2399.52</v>
      </c>
      <c r="I2199" s="19">
        <v>1019.79</v>
      </c>
      <c r="J2199" s="19">
        <v>0</v>
      </c>
      <c r="K2199" s="19" t="s">
        <v>1744</v>
      </c>
      <c r="L2199" s="19">
        <v>3419.31</v>
      </c>
      <c r="M2199" s="19">
        <v>3419.31</v>
      </c>
      <c r="N2199" s="19">
        <v>5</v>
      </c>
    </row>
    <row r="2200" s="13" customFormat="1" customHeight="1" spans="1:14">
      <c r="A2200" s="19">
        <f t="shared" si="402"/>
        <v>2198</v>
      </c>
      <c r="B2200" s="19" t="s">
        <v>6904</v>
      </c>
      <c r="C2200" s="19" t="s">
        <v>6397</v>
      </c>
      <c r="D2200" s="20" t="s">
        <v>1452</v>
      </c>
      <c r="E2200" s="19" t="s">
        <v>3041</v>
      </c>
      <c r="F2200" s="19">
        <v>4999</v>
      </c>
      <c r="G2200" s="19">
        <v>4999</v>
      </c>
      <c r="H2200" s="19">
        <v>2399.52</v>
      </c>
      <c r="I2200" s="19">
        <v>1019.79</v>
      </c>
      <c r="J2200" s="19">
        <v>0</v>
      </c>
      <c r="K2200" s="19" t="s">
        <v>1744</v>
      </c>
      <c r="L2200" s="19">
        <v>3419.31</v>
      </c>
      <c r="M2200" s="19">
        <v>3419.31</v>
      </c>
      <c r="N2200" s="19">
        <v>5</v>
      </c>
    </row>
    <row r="2201" s="13" customFormat="1" customHeight="1" spans="1:14">
      <c r="A2201" s="19">
        <f t="shared" si="402"/>
        <v>2199</v>
      </c>
      <c r="B2201" s="19" t="s">
        <v>6905</v>
      </c>
      <c r="C2201" s="19" t="s">
        <v>6906</v>
      </c>
      <c r="D2201" s="20" t="s">
        <v>1452</v>
      </c>
      <c r="E2201" s="19" t="s">
        <v>3018</v>
      </c>
      <c r="F2201" s="19">
        <v>4999</v>
      </c>
      <c r="G2201" s="19">
        <v>4999</v>
      </c>
      <c r="H2201" s="19">
        <v>2399.52</v>
      </c>
      <c r="I2201" s="19">
        <v>1019.79</v>
      </c>
      <c r="J2201" s="19">
        <v>0</v>
      </c>
      <c r="K2201" s="19" t="s">
        <v>1744</v>
      </c>
      <c r="L2201" s="19">
        <v>3419.31</v>
      </c>
      <c r="M2201" s="19">
        <v>3419.31</v>
      </c>
      <c r="N2201" s="19">
        <v>5</v>
      </c>
    </row>
    <row r="2202" s="13" customFormat="1" customHeight="1" spans="1:14">
      <c r="A2202" s="19">
        <f t="shared" si="402"/>
        <v>2200</v>
      </c>
      <c r="B2202" s="19" t="s">
        <v>6907</v>
      </c>
      <c r="C2202" s="19" t="s">
        <v>6908</v>
      </c>
      <c r="D2202" s="20" t="s">
        <v>1452</v>
      </c>
      <c r="E2202" s="19" t="s">
        <v>2641</v>
      </c>
      <c r="F2202" s="19">
        <v>4999</v>
      </c>
      <c r="G2202" s="19">
        <v>4999</v>
      </c>
      <c r="H2202" s="19">
        <v>2399.52</v>
      </c>
      <c r="I2202" s="19">
        <v>1019.79</v>
      </c>
      <c r="J2202" s="19">
        <v>0</v>
      </c>
      <c r="K2202" s="19" t="s">
        <v>1744</v>
      </c>
      <c r="L2202" s="19">
        <v>3419.31</v>
      </c>
      <c r="M2202" s="19">
        <v>3419.31</v>
      </c>
      <c r="N2202" s="19">
        <v>5</v>
      </c>
    </row>
    <row r="2203" s="13" customFormat="1" customHeight="1" spans="1:14">
      <c r="A2203" s="19">
        <f t="shared" si="402"/>
        <v>2201</v>
      </c>
      <c r="B2203" s="19" t="s">
        <v>6909</v>
      </c>
      <c r="C2203" s="19" t="s">
        <v>6910</v>
      </c>
      <c r="D2203" s="20" t="s">
        <v>1452</v>
      </c>
      <c r="E2203" s="19" t="s">
        <v>2573</v>
      </c>
      <c r="F2203" s="19">
        <v>4999</v>
      </c>
      <c r="G2203" s="19">
        <v>4999</v>
      </c>
      <c r="H2203" s="19">
        <v>2399.52</v>
      </c>
      <c r="I2203" s="19">
        <v>1019.79</v>
      </c>
      <c r="J2203" s="19">
        <v>0</v>
      </c>
      <c r="K2203" s="19" t="s">
        <v>1744</v>
      </c>
      <c r="L2203" s="19">
        <v>3419.31</v>
      </c>
      <c r="M2203" s="19">
        <v>3419.31</v>
      </c>
      <c r="N2203" s="19">
        <v>5</v>
      </c>
    </row>
    <row r="2204" s="13" customFormat="1" customHeight="1" spans="1:14">
      <c r="A2204" s="19">
        <f t="shared" ref="A2204:A2213" si="403">ROW()-2</f>
        <v>2202</v>
      </c>
      <c r="B2204" s="19" t="s">
        <v>6911</v>
      </c>
      <c r="C2204" s="19" t="s">
        <v>6912</v>
      </c>
      <c r="D2204" s="20" t="s">
        <v>1452</v>
      </c>
      <c r="E2204" s="19" t="s">
        <v>2576</v>
      </c>
      <c r="F2204" s="19">
        <v>4999</v>
      </c>
      <c r="G2204" s="19">
        <v>4999</v>
      </c>
      <c r="H2204" s="19">
        <v>2399.52</v>
      </c>
      <c r="I2204" s="19">
        <v>1019.79</v>
      </c>
      <c r="J2204" s="19">
        <v>0</v>
      </c>
      <c r="K2204" s="19" t="s">
        <v>1744</v>
      </c>
      <c r="L2204" s="19">
        <v>3419.31</v>
      </c>
      <c r="M2204" s="19">
        <v>3419.31</v>
      </c>
      <c r="N2204" s="19">
        <v>5</v>
      </c>
    </row>
    <row r="2205" s="13" customFormat="1" customHeight="1" spans="1:14">
      <c r="A2205" s="19">
        <f t="shared" si="403"/>
        <v>2203</v>
      </c>
      <c r="B2205" s="19" t="s">
        <v>6913</v>
      </c>
      <c r="C2205" s="19" t="s">
        <v>6524</v>
      </c>
      <c r="D2205" s="20" t="s">
        <v>1452</v>
      </c>
      <c r="E2205" s="19" t="s">
        <v>4151</v>
      </c>
      <c r="F2205" s="19">
        <v>4999</v>
      </c>
      <c r="G2205" s="19">
        <v>4999</v>
      </c>
      <c r="H2205" s="19">
        <v>2399.52</v>
      </c>
      <c r="I2205" s="19">
        <v>1019.79</v>
      </c>
      <c r="J2205" s="19">
        <v>0</v>
      </c>
      <c r="K2205" s="19" t="s">
        <v>1744</v>
      </c>
      <c r="L2205" s="19">
        <v>3419.31</v>
      </c>
      <c r="M2205" s="19">
        <v>3419.31</v>
      </c>
      <c r="N2205" s="19">
        <v>5</v>
      </c>
    </row>
    <row r="2206" s="13" customFormat="1" customHeight="1" spans="1:14">
      <c r="A2206" s="19">
        <f t="shared" si="403"/>
        <v>2204</v>
      </c>
      <c r="B2206" s="19" t="s">
        <v>6914</v>
      </c>
      <c r="C2206" s="19" t="s">
        <v>6915</v>
      </c>
      <c r="D2206" s="20" t="s">
        <v>1452</v>
      </c>
      <c r="E2206" s="19" t="s">
        <v>2298</v>
      </c>
      <c r="F2206" s="19">
        <v>4999</v>
      </c>
      <c r="G2206" s="19">
        <v>4999</v>
      </c>
      <c r="H2206" s="19">
        <v>2399.52</v>
      </c>
      <c r="I2206" s="19">
        <v>1019.79</v>
      </c>
      <c r="J2206" s="19">
        <v>0</v>
      </c>
      <c r="K2206" s="19" t="s">
        <v>1744</v>
      </c>
      <c r="L2206" s="19">
        <v>3419.31</v>
      </c>
      <c r="M2206" s="19">
        <v>3419.31</v>
      </c>
      <c r="N2206" s="19">
        <v>5</v>
      </c>
    </row>
    <row r="2207" s="13" customFormat="1" customHeight="1" spans="1:14">
      <c r="A2207" s="19">
        <f t="shared" si="403"/>
        <v>2205</v>
      </c>
      <c r="B2207" s="19" t="s">
        <v>6916</v>
      </c>
      <c r="C2207" s="19" t="s">
        <v>6917</v>
      </c>
      <c r="D2207" s="20" t="s">
        <v>1452</v>
      </c>
      <c r="E2207" s="19" t="s">
        <v>2052</v>
      </c>
      <c r="F2207" s="19">
        <v>4999</v>
      </c>
      <c r="G2207" s="19">
        <v>4999</v>
      </c>
      <c r="H2207" s="19">
        <v>2399.52</v>
      </c>
      <c r="I2207" s="19">
        <v>1019.79</v>
      </c>
      <c r="J2207" s="19">
        <v>0</v>
      </c>
      <c r="K2207" s="19" t="s">
        <v>1744</v>
      </c>
      <c r="L2207" s="19">
        <v>3419.31</v>
      </c>
      <c r="M2207" s="19">
        <v>3419.31</v>
      </c>
      <c r="N2207" s="19">
        <v>5</v>
      </c>
    </row>
    <row r="2208" s="13" customFormat="1" customHeight="1" spans="1:14">
      <c r="A2208" s="19">
        <f t="shared" si="403"/>
        <v>2206</v>
      </c>
      <c r="B2208" s="19" t="s">
        <v>6918</v>
      </c>
      <c r="C2208" s="19" t="s">
        <v>6919</v>
      </c>
      <c r="D2208" s="20" t="s">
        <v>1452</v>
      </c>
      <c r="E2208" s="19" t="s">
        <v>2069</v>
      </c>
      <c r="F2208" s="19">
        <v>4999</v>
      </c>
      <c r="G2208" s="19">
        <v>4999</v>
      </c>
      <c r="H2208" s="19">
        <v>2399.52</v>
      </c>
      <c r="I2208" s="19">
        <v>1019.79</v>
      </c>
      <c r="J2208" s="19">
        <v>0</v>
      </c>
      <c r="K2208" s="19" t="s">
        <v>1744</v>
      </c>
      <c r="L2208" s="19">
        <v>3419.31</v>
      </c>
      <c r="M2208" s="19">
        <v>3419.31</v>
      </c>
      <c r="N2208" s="19">
        <v>5</v>
      </c>
    </row>
    <row r="2209" s="13" customFormat="1" customHeight="1" spans="1:14">
      <c r="A2209" s="19">
        <f t="shared" si="403"/>
        <v>2207</v>
      </c>
      <c r="B2209" s="19" t="s">
        <v>6920</v>
      </c>
      <c r="C2209" s="19" t="s">
        <v>6921</v>
      </c>
      <c r="D2209" s="20" t="s">
        <v>1452</v>
      </c>
      <c r="E2209" s="19" t="s">
        <v>5639</v>
      </c>
      <c r="F2209" s="19">
        <v>4999</v>
      </c>
      <c r="G2209" s="19">
        <v>4999</v>
      </c>
      <c r="H2209" s="19">
        <v>2399.52</v>
      </c>
      <c r="I2209" s="19">
        <v>1019.79</v>
      </c>
      <c r="J2209" s="19">
        <v>0</v>
      </c>
      <c r="K2209" s="19" t="s">
        <v>1744</v>
      </c>
      <c r="L2209" s="19">
        <v>3419.31</v>
      </c>
      <c r="M2209" s="19">
        <v>3419.31</v>
      </c>
      <c r="N2209" s="19">
        <v>5</v>
      </c>
    </row>
    <row r="2210" s="13" customFormat="1" customHeight="1" spans="1:14">
      <c r="A2210" s="19">
        <f t="shared" si="403"/>
        <v>2208</v>
      </c>
      <c r="B2210" s="19" t="s">
        <v>6922</v>
      </c>
      <c r="C2210" s="19" t="s">
        <v>2108</v>
      </c>
      <c r="D2210" s="20" t="s">
        <v>1452</v>
      </c>
      <c r="E2210" s="19" t="s">
        <v>3579</v>
      </c>
      <c r="F2210" s="19">
        <v>4999</v>
      </c>
      <c r="G2210" s="19">
        <v>4999</v>
      </c>
      <c r="H2210" s="19">
        <v>2399.52</v>
      </c>
      <c r="I2210" s="19">
        <v>1019.79</v>
      </c>
      <c r="J2210" s="19">
        <v>0</v>
      </c>
      <c r="K2210" s="19" t="s">
        <v>1744</v>
      </c>
      <c r="L2210" s="19">
        <v>3419.31</v>
      </c>
      <c r="M2210" s="19">
        <v>3419.31</v>
      </c>
      <c r="N2210" s="19">
        <v>5</v>
      </c>
    </row>
    <row r="2211" s="13" customFormat="1" customHeight="1" spans="1:14">
      <c r="A2211" s="19">
        <f t="shared" si="403"/>
        <v>2209</v>
      </c>
      <c r="B2211" s="19" t="s">
        <v>6923</v>
      </c>
      <c r="C2211" s="19" t="s">
        <v>6924</v>
      </c>
      <c r="D2211" s="20" t="s">
        <v>1452</v>
      </c>
      <c r="E2211" s="19" t="s">
        <v>1786</v>
      </c>
      <c r="F2211" s="19">
        <v>4999</v>
      </c>
      <c r="G2211" s="19">
        <v>4999</v>
      </c>
      <c r="H2211" s="19">
        <v>2399.52</v>
      </c>
      <c r="I2211" s="19">
        <v>1019.79</v>
      </c>
      <c r="J2211" s="19">
        <v>0</v>
      </c>
      <c r="K2211" s="19" t="s">
        <v>1744</v>
      </c>
      <c r="L2211" s="19">
        <v>3419.31</v>
      </c>
      <c r="M2211" s="19">
        <v>3419.31</v>
      </c>
      <c r="N2211" s="19">
        <v>5</v>
      </c>
    </row>
    <row r="2212" s="13" customFormat="1" customHeight="1" spans="1:14">
      <c r="A2212" s="19">
        <f t="shared" si="403"/>
        <v>2210</v>
      </c>
      <c r="B2212" s="19" t="s">
        <v>6925</v>
      </c>
      <c r="C2212" s="19" t="s">
        <v>6633</v>
      </c>
      <c r="D2212" s="20" t="s">
        <v>1452</v>
      </c>
      <c r="E2212" s="19" t="s">
        <v>3579</v>
      </c>
      <c r="F2212" s="19">
        <v>4999</v>
      </c>
      <c r="G2212" s="19">
        <v>4999</v>
      </c>
      <c r="H2212" s="19">
        <v>2399.52</v>
      </c>
      <c r="I2212" s="19">
        <v>1019.79</v>
      </c>
      <c r="J2212" s="19">
        <v>0</v>
      </c>
      <c r="K2212" s="19" t="s">
        <v>1744</v>
      </c>
      <c r="L2212" s="19">
        <v>3419.31</v>
      </c>
      <c r="M2212" s="19">
        <v>3419.31</v>
      </c>
      <c r="N2212" s="19">
        <v>5</v>
      </c>
    </row>
    <row r="2213" s="13" customFormat="1" customHeight="1" spans="1:14">
      <c r="A2213" s="19">
        <f t="shared" si="403"/>
        <v>2211</v>
      </c>
      <c r="B2213" s="19" t="s">
        <v>6926</v>
      </c>
      <c r="C2213" s="19" t="s">
        <v>4312</v>
      </c>
      <c r="D2213" s="20" t="s">
        <v>1452</v>
      </c>
      <c r="E2213" s="19" t="s">
        <v>2602</v>
      </c>
      <c r="F2213" s="19">
        <v>4999</v>
      </c>
      <c r="G2213" s="19">
        <v>4999</v>
      </c>
      <c r="H2213" s="19">
        <v>2399.52</v>
      </c>
      <c r="I2213" s="19">
        <v>1019.79</v>
      </c>
      <c r="J2213" s="19">
        <v>0</v>
      </c>
      <c r="K2213" s="19" t="s">
        <v>1744</v>
      </c>
      <c r="L2213" s="19">
        <v>3419.31</v>
      </c>
      <c r="M2213" s="19">
        <v>3419.31</v>
      </c>
      <c r="N2213" s="19">
        <v>5</v>
      </c>
    </row>
    <row r="2214" s="13" customFormat="1" customHeight="1" spans="1:14">
      <c r="A2214" s="19">
        <f t="shared" ref="A2214:A2224" si="404">ROW()-2</f>
        <v>2212</v>
      </c>
      <c r="B2214" s="19" t="s">
        <v>6927</v>
      </c>
      <c r="C2214" s="19" t="s">
        <v>6734</v>
      </c>
      <c r="D2214" s="20" t="s">
        <v>1452</v>
      </c>
      <c r="E2214" s="19" t="s">
        <v>1819</v>
      </c>
      <c r="F2214" s="19">
        <v>4999</v>
      </c>
      <c r="G2214" s="19">
        <v>4999</v>
      </c>
      <c r="H2214" s="19">
        <v>2399.52</v>
      </c>
      <c r="I2214" s="19">
        <v>1019.79</v>
      </c>
      <c r="J2214" s="19">
        <v>0</v>
      </c>
      <c r="K2214" s="19" t="s">
        <v>1744</v>
      </c>
      <c r="L2214" s="19">
        <v>3419.31</v>
      </c>
      <c r="M2214" s="19">
        <v>3419.31</v>
      </c>
      <c r="N2214" s="19">
        <v>5</v>
      </c>
    </row>
    <row r="2215" s="13" customFormat="1" customHeight="1" spans="1:14">
      <c r="A2215" s="19">
        <f t="shared" si="404"/>
        <v>2213</v>
      </c>
      <c r="B2215" s="19" t="s">
        <v>6928</v>
      </c>
      <c r="C2215" s="19" t="s">
        <v>4659</v>
      </c>
      <c r="D2215" s="20" t="s">
        <v>1452</v>
      </c>
      <c r="E2215" s="19" t="s">
        <v>3379</v>
      </c>
      <c r="F2215" s="19">
        <v>4999</v>
      </c>
      <c r="G2215" s="19">
        <v>4999</v>
      </c>
      <c r="H2215" s="19">
        <v>2399.52</v>
      </c>
      <c r="I2215" s="19">
        <v>1019.79</v>
      </c>
      <c r="J2215" s="19">
        <v>0</v>
      </c>
      <c r="K2215" s="19" t="s">
        <v>1744</v>
      </c>
      <c r="L2215" s="19">
        <v>3419.31</v>
      </c>
      <c r="M2215" s="19">
        <v>3419.31</v>
      </c>
      <c r="N2215" s="19">
        <v>5</v>
      </c>
    </row>
    <row r="2216" s="13" customFormat="1" customHeight="1" spans="1:14">
      <c r="A2216" s="19">
        <f t="shared" si="404"/>
        <v>2214</v>
      </c>
      <c r="B2216" s="19" t="s">
        <v>6929</v>
      </c>
      <c r="C2216" s="19" t="s">
        <v>6930</v>
      </c>
      <c r="D2216" s="20" t="s">
        <v>1452</v>
      </c>
      <c r="E2216" s="19" t="s">
        <v>4234</v>
      </c>
      <c r="F2216" s="19">
        <v>4999</v>
      </c>
      <c r="G2216" s="19">
        <v>4999</v>
      </c>
      <c r="H2216" s="19">
        <v>2399.52</v>
      </c>
      <c r="I2216" s="19">
        <v>1019.79</v>
      </c>
      <c r="J2216" s="19">
        <v>0</v>
      </c>
      <c r="K2216" s="19" t="s">
        <v>1744</v>
      </c>
      <c r="L2216" s="19">
        <v>3419.31</v>
      </c>
      <c r="M2216" s="19">
        <v>3419.31</v>
      </c>
      <c r="N2216" s="19">
        <v>8</v>
      </c>
    </row>
    <row r="2217" s="13" customFormat="1" customHeight="1" spans="1:14">
      <c r="A2217" s="19">
        <f t="shared" si="404"/>
        <v>2215</v>
      </c>
      <c r="B2217" s="19" t="s">
        <v>6931</v>
      </c>
      <c r="C2217" s="19" t="s">
        <v>3033</v>
      </c>
      <c r="D2217" s="20" t="s">
        <v>1452</v>
      </c>
      <c r="E2217" s="19" t="s">
        <v>6932</v>
      </c>
      <c r="F2217" s="19">
        <v>4999</v>
      </c>
      <c r="G2217" s="19">
        <v>4999</v>
      </c>
      <c r="H2217" s="19">
        <v>2399.52</v>
      </c>
      <c r="I2217" s="19">
        <v>1019.79</v>
      </c>
      <c r="J2217" s="19">
        <v>0</v>
      </c>
      <c r="K2217" s="19" t="s">
        <v>1744</v>
      </c>
      <c r="L2217" s="19">
        <v>3419.31</v>
      </c>
      <c r="M2217" s="19">
        <v>3419.31</v>
      </c>
      <c r="N2217" s="19">
        <v>4</v>
      </c>
    </row>
    <row r="2218" s="13" customFormat="1" customHeight="1" spans="1:14">
      <c r="A2218" s="19">
        <f t="shared" si="404"/>
        <v>2216</v>
      </c>
      <c r="B2218" s="19" t="s">
        <v>6933</v>
      </c>
      <c r="C2218" s="19" t="s">
        <v>3437</v>
      </c>
      <c r="D2218" s="20" t="s">
        <v>1452</v>
      </c>
      <c r="E2218" s="19" t="s">
        <v>6934</v>
      </c>
      <c r="F2218" s="19">
        <v>4999</v>
      </c>
      <c r="G2218" s="19">
        <v>4999</v>
      </c>
      <c r="H2218" s="19">
        <v>2399.52</v>
      </c>
      <c r="I2218" s="19">
        <v>1019.79</v>
      </c>
      <c r="J2218" s="19">
        <v>0</v>
      </c>
      <c r="K2218" s="19" t="s">
        <v>1744</v>
      </c>
      <c r="L2218" s="19">
        <v>3419.31</v>
      </c>
      <c r="M2218" s="19">
        <v>3419.31</v>
      </c>
      <c r="N2218" s="19">
        <v>4</v>
      </c>
    </row>
    <row r="2219" s="13" customFormat="1" customHeight="1" spans="1:14">
      <c r="A2219" s="19">
        <f t="shared" si="404"/>
        <v>2217</v>
      </c>
      <c r="B2219" s="19" t="s">
        <v>6935</v>
      </c>
      <c r="C2219" s="19" t="s">
        <v>2034</v>
      </c>
      <c r="D2219" s="20" t="s">
        <v>1452</v>
      </c>
      <c r="E2219" s="19" t="s">
        <v>3422</v>
      </c>
      <c r="F2219" s="19">
        <v>4999</v>
      </c>
      <c r="G2219" s="19">
        <v>4999</v>
      </c>
      <c r="H2219" s="19">
        <v>2399.52</v>
      </c>
      <c r="I2219" s="19">
        <v>1019.79</v>
      </c>
      <c r="J2219" s="19">
        <v>0</v>
      </c>
      <c r="K2219" s="19" t="s">
        <v>1744</v>
      </c>
      <c r="L2219" s="19">
        <v>3419.31</v>
      </c>
      <c r="M2219" s="19">
        <v>3419.31</v>
      </c>
      <c r="N2219" s="19">
        <v>3</v>
      </c>
    </row>
    <row r="2220" s="13" customFormat="1" customHeight="1" spans="1:14">
      <c r="A2220" s="19">
        <f t="shared" si="404"/>
        <v>2218</v>
      </c>
      <c r="B2220" s="19" t="s">
        <v>6936</v>
      </c>
      <c r="C2220" s="19" t="s">
        <v>3033</v>
      </c>
      <c r="D2220" s="20" t="s">
        <v>1452</v>
      </c>
      <c r="E2220" s="19" t="s">
        <v>3653</v>
      </c>
      <c r="F2220" s="19">
        <v>4999</v>
      </c>
      <c r="G2220" s="19">
        <v>4999</v>
      </c>
      <c r="H2220" s="19">
        <v>2399.52</v>
      </c>
      <c r="I2220" s="19">
        <v>1019.79</v>
      </c>
      <c r="J2220" s="19">
        <v>0</v>
      </c>
      <c r="K2220" s="19" t="s">
        <v>1744</v>
      </c>
      <c r="L2220" s="19">
        <v>3419.31</v>
      </c>
      <c r="M2220" s="19">
        <v>3419.31</v>
      </c>
      <c r="N2220" s="19">
        <v>3</v>
      </c>
    </row>
    <row r="2221" s="13" customFormat="1" customHeight="1" spans="1:14">
      <c r="A2221" s="19">
        <f t="shared" si="404"/>
        <v>2219</v>
      </c>
      <c r="B2221" s="19" t="s">
        <v>6937</v>
      </c>
      <c r="C2221" s="19" t="s">
        <v>6938</v>
      </c>
      <c r="D2221" s="20" t="s">
        <v>1452</v>
      </c>
      <c r="E2221" s="19" t="s">
        <v>2089</v>
      </c>
      <c r="F2221" s="19">
        <v>4999</v>
      </c>
      <c r="G2221" s="19">
        <v>4999</v>
      </c>
      <c r="H2221" s="19">
        <v>2399.52</v>
      </c>
      <c r="I2221" s="19">
        <v>1019.79</v>
      </c>
      <c r="J2221" s="19">
        <v>0</v>
      </c>
      <c r="K2221" s="19" t="s">
        <v>1744</v>
      </c>
      <c r="L2221" s="19">
        <v>3419.31</v>
      </c>
      <c r="M2221" s="19">
        <v>3419.31</v>
      </c>
      <c r="N2221" s="19">
        <v>3</v>
      </c>
    </row>
    <row r="2222" s="13" customFormat="1" customHeight="1" spans="1:14">
      <c r="A2222" s="19">
        <f t="shared" si="404"/>
        <v>2220</v>
      </c>
      <c r="B2222" s="19" t="s">
        <v>6939</v>
      </c>
      <c r="C2222" s="19" t="s">
        <v>3077</v>
      </c>
      <c r="D2222" s="20" t="s">
        <v>1452</v>
      </c>
      <c r="E2222" s="19" t="s">
        <v>2576</v>
      </c>
      <c r="F2222" s="19">
        <v>4999</v>
      </c>
      <c r="G2222" s="19">
        <v>4999</v>
      </c>
      <c r="H2222" s="19">
        <v>2399.52</v>
      </c>
      <c r="I2222" s="19">
        <v>1019.79</v>
      </c>
      <c r="J2222" s="19">
        <v>0</v>
      </c>
      <c r="K2222" s="19" t="s">
        <v>1744</v>
      </c>
      <c r="L2222" s="19">
        <v>3419.31</v>
      </c>
      <c r="M2222" s="19">
        <v>3419.31</v>
      </c>
      <c r="N2222" s="19">
        <v>3</v>
      </c>
    </row>
    <row r="2223" s="13" customFormat="1" customHeight="1" spans="1:14">
      <c r="A2223" s="19">
        <f t="shared" si="404"/>
        <v>2221</v>
      </c>
      <c r="B2223" s="19" t="s">
        <v>6940</v>
      </c>
      <c r="C2223" s="19" t="s">
        <v>6941</v>
      </c>
      <c r="D2223" s="20" t="s">
        <v>1452</v>
      </c>
      <c r="E2223" s="19" t="s">
        <v>1942</v>
      </c>
      <c r="F2223" s="19">
        <v>4999</v>
      </c>
      <c r="G2223" s="19">
        <v>4999</v>
      </c>
      <c r="H2223" s="19">
        <v>2399.52</v>
      </c>
      <c r="I2223" s="19">
        <v>1019.79</v>
      </c>
      <c r="J2223" s="19">
        <v>0</v>
      </c>
      <c r="K2223" s="19" t="s">
        <v>1744</v>
      </c>
      <c r="L2223" s="19">
        <v>3419.31</v>
      </c>
      <c r="M2223" s="19">
        <v>3419.31</v>
      </c>
      <c r="N2223" s="19">
        <v>3</v>
      </c>
    </row>
    <row r="2224" s="13" customFormat="1" customHeight="1" spans="1:14">
      <c r="A2224" s="19">
        <f t="shared" ref="A2224:A2233" si="405">ROW()-2</f>
        <v>2222</v>
      </c>
      <c r="B2224" s="19" t="s">
        <v>6942</v>
      </c>
      <c r="C2224" s="19" t="s">
        <v>6943</v>
      </c>
      <c r="D2224" s="20" t="s">
        <v>1452</v>
      </c>
      <c r="E2224" s="19" t="s">
        <v>3098</v>
      </c>
      <c r="F2224" s="19">
        <v>4999</v>
      </c>
      <c r="G2224" s="19">
        <v>4999</v>
      </c>
      <c r="H2224" s="19">
        <v>2399.52</v>
      </c>
      <c r="I2224" s="19">
        <v>1019.79</v>
      </c>
      <c r="J2224" s="19">
        <v>0</v>
      </c>
      <c r="K2224" s="19" t="s">
        <v>1744</v>
      </c>
      <c r="L2224" s="19">
        <v>3419.31</v>
      </c>
      <c r="M2224" s="19">
        <v>3419.31</v>
      </c>
      <c r="N2224" s="19">
        <v>3</v>
      </c>
    </row>
    <row r="2225" s="13" customFormat="1" customHeight="1" spans="1:14">
      <c r="A2225" s="19">
        <f t="shared" si="405"/>
        <v>2223</v>
      </c>
      <c r="B2225" s="19" t="s">
        <v>6944</v>
      </c>
      <c r="C2225" s="19" t="s">
        <v>5173</v>
      </c>
      <c r="D2225" s="20" t="s">
        <v>1452</v>
      </c>
      <c r="E2225" s="19" t="s">
        <v>2038</v>
      </c>
      <c r="F2225" s="19">
        <v>4999</v>
      </c>
      <c r="G2225" s="19">
        <v>4999</v>
      </c>
      <c r="H2225" s="19">
        <v>2399.52</v>
      </c>
      <c r="I2225" s="19">
        <v>1019.79</v>
      </c>
      <c r="J2225" s="19">
        <v>0</v>
      </c>
      <c r="K2225" s="19" t="s">
        <v>1744</v>
      </c>
      <c r="L2225" s="19">
        <v>3419.31</v>
      </c>
      <c r="M2225" s="19">
        <v>3419.31</v>
      </c>
      <c r="N2225" s="19">
        <v>3</v>
      </c>
    </row>
    <row r="2226" s="13" customFormat="1" customHeight="1" spans="1:14">
      <c r="A2226" s="19">
        <f t="shared" si="405"/>
        <v>2224</v>
      </c>
      <c r="B2226" s="19" t="s">
        <v>6945</v>
      </c>
      <c r="C2226" s="19" t="s">
        <v>6946</v>
      </c>
      <c r="D2226" s="20" t="s">
        <v>1452</v>
      </c>
      <c r="E2226" s="19" t="s">
        <v>2234</v>
      </c>
      <c r="F2226" s="19">
        <v>4999</v>
      </c>
      <c r="G2226" s="19">
        <v>4999</v>
      </c>
      <c r="H2226" s="19">
        <v>2399.52</v>
      </c>
      <c r="I2226" s="19">
        <v>1019.79</v>
      </c>
      <c r="J2226" s="19">
        <v>0</v>
      </c>
      <c r="K2226" s="19" t="s">
        <v>1744</v>
      </c>
      <c r="L2226" s="19">
        <v>3419.31</v>
      </c>
      <c r="M2226" s="19">
        <v>3419.31</v>
      </c>
      <c r="N2226" s="19">
        <v>3</v>
      </c>
    </row>
    <row r="2227" s="13" customFormat="1" customHeight="1" spans="1:14">
      <c r="A2227" s="19">
        <f t="shared" si="405"/>
        <v>2225</v>
      </c>
      <c r="B2227" s="19" t="s">
        <v>6947</v>
      </c>
      <c r="C2227" s="19" t="s">
        <v>3421</v>
      </c>
      <c r="D2227" s="20" t="s">
        <v>1452</v>
      </c>
      <c r="E2227" s="19" t="s">
        <v>2041</v>
      </c>
      <c r="F2227" s="19">
        <v>4999</v>
      </c>
      <c r="G2227" s="19">
        <v>4999</v>
      </c>
      <c r="H2227" s="19">
        <v>799.84</v>
      </c>
      <c r="I2227" s="19">
        <v>339.93</v>
      </c>
      <c r="J2227" s="19">
        <v>0</v>
      </c>
      <c r="K2227" s="19" t="s">
        <v>1976</v>
      </c>
      <c r="L2227" s="19">
        <v>1139.77</v>
      </c>
      <c r="M2227" s="19">
        <v>1139.77</v>
      </c>
      <c r="N2227" s="19">
        <v>0</v>
      </c>
    </row>
    <row r="2228" s="13" customFormat="1" customHeight="1" spans="1:14">
      <c r="A2228" s="19">
        <f t="shared" si="405"/>
        <v>2226</v>
      </c>
      <c r="B2228" s="19" t="s">
        <v>6948</v>
      </c>
      <c r="C2228" s="19" t="s">
        <v>2773</v>
      </c>
      <c r="D2228" s="20" t="s">
        <v>1452</v>
      </c>
      <c r="E2228" s="19" t="s">
        <v>2038</v>
      </c>
      <c r="F2228" s="19">
        <v>4999</v>
      </c>
      <c r="G2228" s="19">
        <v>4999</v>
      </c>
      <c r="H2228" s="19">
        <v>799.84</v>
      </c>
      <c r="I2228" s="19">
        <v>339.93</v>
      </c>
      <c r="J2228" s="19">
        <v>0</v>
      </c>
      <c r="K2228" s="19" t="s">
        <v>1976</v>
      </c>
      <c r="L2228" s="19">
        <v>1139.77</v>
      </c>
      <c r="M2228" s="19">
        <v>1139.77</v>
      </c>
      <c r="N2228" s="19">
        <v>0</v>
      </c>
    </row>
    <row r="2229" s="13" customFormat="1" customHeight="1" spans="1:14">
      <c r="A2229" s="19">
        <f t="shared" si="405"/>
        <v>2227</v>
      </c>
      <c r="B2229" s="19" t="s">
        <v>6949</v>
      </c>
      <c r="C2229" s="19" t="s">
        <v>6950</v>
      </c>
      <c r="D2229" s="20" t="s">
        <v>1452</v>
      </c>
      <c r="E2229" s="19" t="s">
        <v>3005</v>
      </c>
      <c r="F2229" s="19">
        <v>4999</v>
      </c>
      <c r="G2229" s="19">
        <v>4999</v>
      </c>
      <c r="H2229" s="19">
        <v>799.84</v>
      </c>
      <c r="I2229" s="19">
        <v>339.93</v>
      </c>
      <c r="J2229" s="19">
        <v>0</v>
      </c>
      <c r="K2229" s="19" t="s">
        <v>1976</v>
      </c>
      <c r="L2229" s="19">
        <v>1139.77</v>
      </c>
      <c r="M2229" s="19">
        <v>1139.77</v>
      </c>
      <c r="N2229" s="19">
        <v>0</v>
      </c>
    </row>
    <row r="2230" s="13" customFormat="1" customHeight="1" spans="1:14">
      <c r="A2230" s="19">
        <f t="shared" si="405"/>
        <v>2228</v>
      </c>
      <c r="B2230" s="19" t="s">
        <v>6951</v>
      </c>
      <c r="C2230" s="19" t="s">
        <v>6691</v>
      </c>
      <c r="D2230" s="20" t="s">
        <v>1452</v>
      </c>
      <c r="E2230" s="19" t="s">
        <v>1979</v>
      </c>
      <c r="F2230" s="19">
        <v>4999</v>
      </c>
      <c r="G2230" s="19">
        <v>4999</v>
      </c>
      <c r="H2230" s="19">
        <v>799.84</v>
      </c>
      <c r="I2230" s="19">
        <v>339.93</v>
      </c>
      <c r="J2230" s="19">
        <v>0</v>
      </c>
      <c r="K2230" s="19" t="s">
        <v>1976</v>
      </c>
      <c r="L2230" s="19">
        <v>1139.77</v>
      </c>
      <c r="M2230" s="19">
        <v>1139.77</v>
      </c>
      <c r="N2230" s="19">
        <v>0</v>
      </c>
    </row>
    <row r="2231" s="13" customFormat="1" customHeight="1" spans="1:14">
      <c r="A2231" s="19">
        <f t="shared" si="405"/>
        <v>2229</v>
      </c>
      <c r="B2231" s="19" t="s">
        <v>6952</v>
      </c>
      <c r="C2231" s="19" t="s">
        <v>4071</v>
      </c>
      <c r="D2231" s="20" t="s">
        <v>1452</v>
      </c>
      <c r="E2231" s="19" t="s">
        <v>1760</v>
      </c>
      <c r="F2231" s="19">
        <v>4999</v>
      </c>
      <c r="G2231" s="19">
        <v>4999</v>
      </c>
      <c r="H2231" s="19">
        <v>799.84</v>
      </c>
      <c r="I2231" s="19">
        <v>339.93</v>
      </c>
      <c r="J2231" s="19">
        <v>0</v>
      </c>
      <c r="K2231" s="19" t="s">
        <v>1976</v>
      </c>
      <c r="L2231" s="19">
        <v>1139.77</v>
      </c>
      <c r="M2231" s="19">
        <v>1139.77</v>
      </c>
      <c r="N2231" s="19">
        <v>0</v>
      </c>
    </row>
    <row r="2232" s="13" customFormat="1" customHeight="1" spans="1:14">
      <c r="A2232" s="19">
        <f t="shared" si="405"/>
        <v>2230</v>
      </c>
      <c r="B2232" s="19" t="s">
        <v>3846</v>
      </c>
      <c r="C2232" s="19" t="s">
        <v>3052</v>
      </c>
      <c r="D2232" s="20" t="s">
        <v>1452</v>
      </c>
      <c r="E2232" s="19" t="s">
        <v>2214</v>
      </c>
      <c r="F2232" s="19">
        <v>4999</v>
      </c>
      <c r="G2232" s="19">
        <v>4999</v>
      </c>
      <c r="H2232" s="19">
        <v>799.84</v>
      </c>
      <c r="I2232" s="19">
        <v>339.93</v>
      </c>
      <c r="J2232" s="19">
        <v>0</v>
      </c>
      <c r="K2232" s="19" t="s">
        <v>1976</v>
      </c>
      <c r="L2232" s="19">
        <v>1139.77</v>
      </c>
      <c r="M2232" s="19">
        <v>1139.77</v>
      </c>
      <c r="N2232" s="19">
        <v>0</v>
      </c>
    </row>
    <row r="2233" s="13" customFormat="1" customHeight="1" spans="1:14">
      <c r="A2233" s="19">
        <f t="shared" si="405"/>
        <v>2231</v>
      </c>
      <c r="B2233" s="19" t="s">
        <v>6953</v>
      </c>
      <c r="C2233" s="19" t="s">
        <v>1872</v>
      </c>
      <c r="D2233" s="20" t="s">
        <v>1452</v>
      </c>
      <c r="E2233" s="19" t="s">
        <v>5247</v>
      </c>
      <c r="F2233" s="19">
        <v>4999</v>
      </c>
      <c r="G2233" s="19">
        <v>4999</v>
      </c>
      <c r="H2233" s="19">
        <v>799.84</v>
      </c>
      <c r="I2233" s="19">
        <v>339.93</v>
      </c>
      <c r="J2233" s="19">
        <v>0</v>
      </c>
      <c r="K2233" s="19" t="s">
        <v>1976</v>
      </c>
      <c r="L2233" s="19">
        <v>1139.77</v>
      </c>
      <c r="M2233" s="19">
        <v>1139.77</v>
      </c>
      <c r="N2233" s="19">
        <v>0</v>
      </c>
    </row>
    <row r="2234" s="13" customFormat="1" customHeight="1" spans="1:14">
      <c r="A2234" s="19">
        <f t="shared" ref="A2234:A2250" si="406">ROW()-2</f>
        <v>2232</v>
      </c>
      <c r="B2234" s="19" t="s">
        <v>6954</v>
      </c>
      <c r="C2234" s="19" t="s">
        <v>6955</v>
      </c>
      <c r="D2234" s="20" t="s">
        <v>1452</v>
      </c>
      <c r="E2234" s="19" t="s">
        <v>3143</v>
      </c>
      <c r="F2234" s="19">
        <v>4999</v>
      </c>
      <c r="G2234" s="19">
        <v>4999</v>
      </c>
      <c r="H2234" s="19">
        <v>799.84</v>
      </c>
      <c r="I2234" s="19">
        <v>339.93</v>
      </c>
      <c r="J2234" s="19">
        <v>0</v>
      </c>
      <c r="K2234" s="19" t="s">
        <v>1976</v>
      </c>
      <c r="L2234" s="19">
        <v>1139.77</v>
      </c>
      <c r="M2234" s="19">
        <v>1139.77</v>
      </c>
      <c r="N2234" s="19">
        <v>0</v>
      </c>
    </row>
    <row r="2235" s="13" customFormat="1" customHeight="1" spans="1:14">
      <c r="A2235" s="19">
        <f t="shared" si="406"/>
        <v>2233</v>
      </c>
      <c r="B2235" s="19" t="s">
        <v>6956</v>
      </c>
      <c r="C2235" s="19" t="s">
        <v>6957</v>
      </c>
      <c r="D2235" s="20" t="s">
        <v>1452</v>
      </c>
      <c r="E2235" s="19" t="s">
        <v>2038</v>
      </c>
      <c r="F2235" s="19">
        <v>4999</v>
      </c>
      <c r="G2235" s="19">
        <v>4999</v>
      </c>
      <c r="H2235" s="19">
        <v>799.84</v>
      </c>
      <c r="I2235" s="19">
        <v>339.93</v>
      </c>
      <c r="J2235" s="19">
        <v>0</v>
      </c>
      <c r="K2235" s="19" t="s">
        <v>1976</v>
      </c>
      <c r="L2235" s="19">
        <v>1139.77</v>
      </c>
      <c r="M2235" s="19">
        <v>1139.77</v>
      </c>
      <c r="N2235" s="19">
        <v>0</v>
      </c>
    </row>
    <row r="2236" s="13" customFormat="1" customHeight="1" spans="1:14">
      <c r="A2236" s="19">
        <f t="shared" si="406"/>
        <v>2234</v>
      </c>
      <c r="B2236" s="19" t="s">
        <v>6958</v>
      </c>
      <c r="C2236" s="19" t="s">
        <v>6959</v>
      </c>
      <c r="D2236" s="20" t="s">
        <v>1452</v>
      </c>
      <c r="E2236" s="19" t="s">
        <v>6960</v>
      </c>
      <c r="F2236" s="19">
        <v>4999</v>
      </c>
      <c r="G2236" s="19">
        <v>4999</v>
      </c>
      <c r="H2236" s="19">
        <v>799.84</v>
      </c>
      <c r="I2236" s="19">
        <v>339.93</v>
      </c>
      <c r="J2236" s="19">
        <v>0</v>
      </c>
      <c r="K2236" s="19" t="s">
        <v>1976</v>
      </c>
      <c r="L2236" s="19">
        <v>1139.77</v>
      </c>
      <c r="M2236" s="19">
        <v>1139.77</v>
      </c>
      <c r="N2236" s="19">
        <v>13</v>
      </c>
    </row>
    <row r="2237" s="13" customFormat="1" customHeight="1" spans="1:14">
      <c r="A2237" s="19">
        <f t="shared" si="406"/>
        <v>2235</v>
      </c>
      <c r="B2237" s="19" t="s">
        <v>6961</v>
      </c>
      <c r="C2237" s="19" t="s">
        <v>6962</v>
      </c>
      <c r="D2237" s="20" t="s">
        <v>1452</v>
      </c>
      <c r="E2237" s="19" t="s">
        <v>3143</v>
      </c>
      <c r="F2237" s="19">
        <v>4999</v>
      </c>
      <c r="G2237" s="19">
        <v>4999</v>
      </c>
      <c r="H2237" s="19">
        <v>799.84</v>
      </c>
      <c r="I2237" s="19">
        <v>339.93</v>
      </c>
      <c r="J2237" s="19">
        <v>0</v>
      </c>
      <c r="K2237" s="19" t="s">
        <v>1976</v>
      </c>
      <c r="L2237" s="19">
        <v>1139.77</v>
      </c>
      <c r="M2237" s="19">
        <v>1139.77</v>
      </c>
      <c r="N2237" s="19">
        <v>0</v>
      </c>
    </row>
    <row r="2238" s="13" customFormat="1" customHeight="1" spans="1:14">
      <c r="A2238" s="19">
        <f t="shared" si="406"/>
        <v>2236</v>
      </c>
      <c r="B2238" s="19" t="s">
        <v>6963</v>
      </c>
      <c r="C2238" s="19" t="s">
        <v>6964</v>
      </c>
      <c r="D2238" s="20" t="s">
        <v>1452</v>
      </c>
      <c r="E2238" s="19" t="s">
        <v>2029</v>
      </c>
      <c r="F2238" s="19">
        <v>4999</v>
      </c>
      <c r="G2238" s="19">
        <v>4999</v>
      </c>
      <c r="H2238" s="19">
        <v>799.84</v>
      </c>
      <c r="I2238" s="19">
        <v>339.93</v>
      </c>
      <c r="J2238" s="19">
        <v>0</v>
      </c>
      <c r="K2238" s="19" t="s">
        <v>1976</v>
      </c>
      <c r="L2238" s="19">
        <v>1139.77</v>
      </c>
      <c r="M2238" s="19">
        <v>1139.77</v>
      </c>
      <c r="N2238" s="19">
        <v>0</v>
      </c>
    </row>
    <row r="2239" s="13" customFormat="1" customHeight="1" spans="1:14">
      <c r="A2239" s="19">
        <f t="shared" si="406"/>
        <v>2237</v>
      </c>
      <c r="B2239" s="19" t="s">
        <v>6965</v>
      </c>
      <c r="C2239" s="19" t="s">
        <v>6966</v>
      </c>
      <c r="D2239" s="20" t="s">
        <v>1452</v>
      </c>
      <c r="E2239" s="19" t="s">
        <v>2016</v>
      </c>
      <c r="F2239" s="19">
        <v>4999</v>
      </c>
      <c r="G2239" s="19">
        <v>4999</v>
      </c>
      <c r="H2239" s="19">
        <v>799.84</v>
      </c>
      <c r="I2239" s="19">
        <v>339.93</v>
      </c>
      <c r="J2239" s="19">
        <v>0</v>
      </c>
      <c r="K2239" s="19" t="s">
        <v>1976</v>
      </c>
      <c r="L2239" s="19">
        <v>1139.77</v>
      </c>
      <c r="M2239" s="19">
        <v>1139.77</v>
      </c>
      <c r="N2239" s="19">
        <v>0</v>
      </c>
    </row>
    <row r="2240" s="13" customFormat="1" customHeight="1" spans="1:14">
      <c r="A2240" s="19">
        <f t="shared" si="406"/>
        <v>2238</v>
      </c>
      <c r="B2240" s="19" t="s">
        <v>6967</v>
      </c>
      <c r="C2240" s="19" t="s">
        <v>6968</v>
      </c>
      <c r="D2240" s="20" t="s">
        <v>1452</v>
      </c>
      <c r="E2240" s="19" t="s">
        <v>2029</v>
      </c>
      <c r="F2240" s="19">
        <v>4999</v>
      </c>
      <c r="G2240" s="19">
        <v>4999</v>
      </c>
      <c r="H2240" s="19">
        <v>799.84</v>
      </c>
      <c r="I2240" s="19">
        <v>339.93</v>
      </c>
      <c r="J2240" s="19">
        <v>0</v>
      </c>
      <c r="K2240" s="19" t="s">
        <v>1976</v>
      </c>
      <c r="L2240" s="19">
        <v>1139.77</v>
      </c>
      <c r="M2240" s="19">
        <v>1139.77</v>
      </c>
      <c r="N2240" s="19">
        <v>0</v>
      </c>
    </row>
    <row r="2241" s="13" customFormat="1" customHeight="1" spans="1:14">
      <c r="A2241" s="19">
        <f t="shared" si="406"/>
        <v>2239</v>
      </c>
      <c r="B2241" s="19" t="s">
        <v>6969</v>
      </c>
      <c r="C2241" s="19" t="s">
        <v>3741</v>
      </c>
      <c r="D2241" s="20" t="s">
        <v>1452</v>
      </c>
      <c r="E2241" s="19" t="s">
        <v>1936</v>
      </c>
      <c r="F2241" s="19">
        <v>4999</v>
      </c>
      <c r="G2241" s="19">
        <v>4999</v>
      </c>
      <c r="H2241" s="19">
        <v>799.84</v>
      </c>
      <c r="I2241" s="19">
        <v>339.93</v>
      </c>
      <c r="J2241" s="19">
        <v>0</v>
      </c>
      <c r="K2241" s="19" t="s">
        <v>1976</v>
      </c>
      <c r="L2241" s="19">
        <v>1139.77</v>
      </c>
      <c r="M2241" s="19">
        <v>1139.77</v>
      </c>
      <c r="N2241" s="19">
        <v>0</v>
      </c>
    </row>
    <row r="2242" s="13" customFormat="1" customHeight="1" spans="1:14">
      <c r="A2242" s="19">
        <f t="shared" si="406"/>
        <v>2240</v>
      </c>
      <c r="B2242" s="19" t="s">
        <v>6970</v>
      </c>
      <c r="C2242" s="19" t="s">
        <v>6971</v>
      </c>
      <c r="D2242" s="20" t="s">
        <v>1452</v>
      </c>
      <c r="E2242" s="19" t="s">
        <v>3093</v>
      </c>
      <c r="F2242" s="19">
        <v>4999</v>
      </c>
      <c r="G2242" s="19">
        <v>4999</v>
      </c>
      <c r="H2242" s="19">
        <v>799.84</v>
      </c>
      <c r="I2242" s="19">
        <v>339.93</v>
      </c>
      <c r="J2242" s="19">
        <v>0</v>
      </c>
      <c r="K2242" s="19" t="s">
        <v>1976</v>
      </c>
      <c r="L2242" s="19">
        <v>1139.77</v>
      </c>
      <c r="M2242" s="19">
        <v>1139.77</v>
      </c>
      <c r="N2242" s="19">
        <v>0</v>
      </c>
    </row>
    <row r="2243" s="13" customFormat="1" customHeight="1" spans="1:14">
      <c r="A2243" s="19">
        <f t="shared" si="406"/>
        <v>2241</v>
      </c>
      <c r="B2243" s="19" t="s">
        <v>6972</v>
      </c>
      <c r="C2243" s="19" t="s">
        <v>6973</v>
      </c>
      <c r="D2243" s="20" t="s">
        <v>1455</v>
      </c>
      <c r="E2243" s="19" t="s">
        <v>6974</v>
      </c>
      <c r="F2243" s="19">
        <v>7600</v>
      </c>
      <c r="G2243" s="19">
        <v>7600</v>
      </c>
      <c r="H2243" s="19">
        <f t="shared" ref="H2243:H2277" si="407">F2243*0.16*(MID(K2243,12,2)-MID(K2243,5,2)+1)</f>
        <v>3648</v>
      </c>
      <c r="I2243" s="19">
        <f>G2243*0.068*(MID(K2243,12,2)-MID(K2243,5,2)+1)</f>
        <v>1550.4</v>
      </c>
      <c r="J2243" s="19">
        <v>0</v>
      </c>
      <c r="K2243" s="19" t="s">
        <v>1744</v>
      </c>
      <c r="L2243" s="19">
        <f t="shared" ref="L2243:L2277" si="408">H2243+I2243</f>
        <v>5198.4</v>
      </c>
      <c r="M2243" s="19">
        <f t="shared" ref="M2243:M2277" si="409">L2243</f>
        <v>5198.4</v>
      </c>
      <c r="N2243" s="19">
        <v>24</v>
      </c>
    </row>
    <row r="2244" s="13" customFormat="1" customHeight="1" spans="1:14">
      <c r="A2244" s="19">
        <f t="shared" si="406"/>
        <v>2242</v>
      </c>
      <c r="B2244" s="19" t="s">
        <v>6975</v>
      </c>
      <c r="C2244" s="19" t="s">
        <v>6976</v>
      </c>
      <c r="D2244" s="20" t="s">
        <v>1455</v>
      </c>
      <c r="E2244" s="19" t="s">
        <v>6977</v>
      </c>
      <c r="F2244" s="19">
        <v>4999</v>
      </c>
      <c r="G2244" s="19">
        <v>4999</v>
      </c>
      <c r="H2244" s="19">
        <f t="shared" si="407"/>
        <v>2399.52</v>
      </c>
      <c r="I2244" s="19">
        <v>1019.79</v>
      </c>
      <c r="J2244" s="19">
        <v>0</v>
      </c>
      <c r="K2244" s="19" t="s">
        <v>1744</v>
      </c>
      <c r="L2244" s="19">
        <f t="shared" si="408"/>
        <v>3419.31</v>
      </c>
      <c r="M2244" s="19">
        <f t="shared" si="409"/>
        <v>3419.31</v>
      </c>
      <c r="N2244" s="19">
        <v>23</v>
      </c>
    </row>
    <row r="2245" s="13" customFormat="1" customHeight="1" spans="1:14">
      <c r="A2245" s="19">
        <f t="shared" si="406"/>
        <v>2243</v>
      </c>
      <c r="B2245" s="19" t="s">
        <v>6978</v>
      </c>
      <c r="C2245" s="19" t="s">
        <v>6979</v>
      </c>
      <c r="D2245" s="20" t="s">
        <v>1455</v>
      </c>
      <c r="E2245" s="19" t="s">
        <v>2817</v>
      </c>
      <c r="F2245" s="19">
        <v>4999</v>
      </c>
      <c r="G2245" s="19">
        <v>4999</v>
      </c>
      <c r="H2245" s="19">
        <f t="shared" si="407"/>
        <v>2399.52</v>
      </c>
      <c r="I2245" s="19">
        <v>1019.79</v>
      </c>
      <c r="J2245" s="19">
        <v>0</v>
      </c>
      <c r="K2245" s="19" t="s">
        <v>1744</v>
      </c>
      <c r="L2245" s="19">
        <f t="shared" si="408"/>
        <v>3419.31</v>
      </c>
      <c r="M2245" s="19">
        <f t="shared" si="409"/>
        <v>3419.31</v>
      </c>
      <c r="N2245" s="19">
        <v>24</v>
      </c>
    </row>
    <row r="2246" s="13" customFormat="1" customHeight="1" spans="1:14">
      <c r="A2246" s="19">
        <f t="shared" si="406"/>
        <v>2244</v>
      </c>
      <c r="B2246" s="19" t="s">
        <v>6980</v>
      </c>
      <c r="C2246" s="19" t="s">
        <v>6981</v>
      </c>
      <c r="D2246" s="20" t="s">
        <v>1455</v>
      </c>
      <c r="E2246" s="19" t="s">
        <v>6982</v>
      </c>
      <c r="F2246" s="19">
        <v>4999</v>
      </c>
      <c r="G2246" s="19">
        <v>4999</v>
      </c>
      <c r="H2246" s="19">
        <f t="shared" si="407"/>
        <v>2399.52</v>
      </c>
      <c r="I2246" s="19">
        <v>1019.79</v>
      </c>
      <c r="J2246" s="19">
        <v>0</v>
      </c>
      <c r="K2246" s="19" t="s">
        <v>1744</v>
      </c>
      <c r="L2246" s="19">
        <f t="shared" si="408"/>
        <v>3419.31</v>
      </c>
      <c r="M2246" s="19">
        <f t="shared" si="409"/>
        <v>3419.31</v>
      </c>
      <c r="N2246" s="19">
        <v>11</v>
      </c>
    </row>
    <row r="2247" s="13" customFormat="1" customHeight="1" spans="1:14">
      <c r="A2247" s="19">
        <f t="shared" si="406"/>
        <v>2245</v>
      </c>
      <c r="B2247" s="19" t="s">
        <v>6983</v>
      </c>
      <c r="C2247" s="19" t="s">
        <v>6984</v>
      </c>
      <c r="D2247" s="20" t="s">
        <v>1455</v>
      </c>
      <c r="E2247" s="19" t="s">
        <v>6985</v>
      </c>
      <c r="F2247" s="19">
        <v>4999</v>
      </c>
      <c r="G2247" s="19">
        <v>4999</v>
      </c>
      <c r="H2247" s="19">
        <f t="shared" si="407"/>
        <v>2399.52</v>
      </c>
      <c r="I2247" s="19">
        <v>1019.79</v>
      </c>
      <c r="J2247" s="19">
        <v>0</v>
      </c>
      <c r="K2247" s="19" t="s">
        <v>1744</v>
      </c>
      <c r="L2247" s="19">
        <f t="shared" si="408"/>
        <v>3419.31</v>
      </c>
      <c r="M2247" s="19">
        <f t="shared" si="409"/>
        <v>3419.31</v>
      </c>
      <c r="N2247" s="19">
        <v>17</v>
      </c>
    </row>
    <row r="2248" s="13" customFormat="1" customHeight="1" spans="1:14">
      <c r="A2248" s="19">
        <f t="shared" si="406"/>
        <v>2246</v>
      </c>
      <c r="B2248" s="19" t="s">
        <v>6986</v>
      </c>
      <c r="C2248" s="19" t="s">
        <v>6987</v>
      </c>
      <c r="D2248" s="20" t="s">
        <v>1455</v>
      </c>
      <c r="E2248" s="19" t="s">
        <v>6988</v>
      </c>
      <c r="F2248" s="19">
        <v>4999</v>
      </c>
      <c r="G2248" s="19">
        <v>4999</v>
      </c>
      <c r="H2248" s="19">
        <f t="shared" si="407"/>
        <v>2399.52</v>
      </c>
      <c r="I2248" s="19">
        <v>1019.79</v>
      </c>
      <c r="J2248" s="19">
        <v>0</v>
      </c>
      <c r="K2248" s="19" t="s">
        <v>1744</v>
      </c>
      <c r="L2248" s="19">
        <f t="shared" si="408"/>
        <v>3419.31</v>
      </c>
      <c r="M2248" s="19">
        <f t="shared" si="409"/>
        <v>3419.31</v>
      </c>
      <c r="N2248" s="19">
        <v>23</v>
      </c>
    </row>
    <row r="2249" s="13" customFormat="1" customHeight="1" spans="1:14">
      <c r="A2249" s="19">
        <f t="shared" si="406"/>
        <v>2247</v>
      </c>
      <c r="B2249" s="19" t="s">
        <v>6989</v>
      </c>
      <c r="C2249" s="19" t="s">
        <v>6990</v>
      </c>
      <c r="D2249" s="20" t="s">
        <v>1455</v>
      </c>
      <c r="E2249" s="19" t="s">
        <v>6991</v>
      </c>
      <c r="F2249" s="19">
        <v>4999</v>
      </c>
      <c r="G2249" s="19">
        <v>4999</v>
      </c>
      <c r="H2249" s="19">
        <f t="shared" si="407"/>
        <v>2399.52</v>
      </c>
      <c r="I2249" s="19">
        <v>1019.79</v>
      </c>
      <c r="J2249" s="19">
        <v>0</v>
      </c>
      <c r="K2249" s="19" t="s">
        <v>1744</v>
      </c>
      <c r="L2249" s="19">
        <f t="shared" si="408"/>
        <v>3419.31</v>
      </c>
      <c r="M2249" s="19">
        <f t="shared" si="409"/>
        <v>3419.31</v>
      </c>
      <c r="N2249" s="19">
        <v>7</v>
      </c>
    </row>
    <row r="2250" s="13" customFormat="1" customHeight="1" spans="1:14">
      <c r="A2250" s="19">
        <f t="shared" si="406"/>
        <v>2248</v>
      </c>
      <c r="B2250" s="19" t="s">
        <v>6992</v>
      </c>
      <c r="C2250" s="19" t="s">
        <v>6993</v>
      </c>
      <c r="D2250" s="20" t="s">
        <v>1455</v>
      </c>
      <c r="E2250" s="19" t="s">
        <v>6994</v>
      </c>
      <c r="F2250" s="19">
        <v>4999</v>
      </c>
      <c r="G2250" s="19">
        <v>4999</v>
      </c>
      <c r="H2250" s="19">
        <f t="shared" si="407"/>
        <v>2399.52</v>
      </c>
      <c r="I2250" s="19">
        <v>1019.79</v>
      </c>
      <c r="J2250" s="19">
        <v>0</v>
      </c>
      <c r="K2250" s="19" t="s">
        <v>1744</v>
      </c>
      <c r="L2250" s="19">
        <f t="shared" si="408"/>
        <v>3419.31</v>
      </c>
      <c r="M2250" s="19">
        <f t="shared" si="409"/>
        <v>3419.31</v>
      </c>
      <c r="N2250" s="19">
        <v>13</v>
      </c>
    </row>
    <row r="2251" s="13" customFormat="1" customHeight="1" spans="1:14">
      <c r="A2251" s="19">
        <f t="shared" ref="A2251:A2260" si="410">ROW()-2</f>
        <v>2249</v>
      </c>
      <c r="B2251" s="19" t="s">
        <v>6995</v>
      </c>
      <c r="C2251" s="19" t="s">
        <v>5464</v>
      </c>
      <c r="D2251" s="20" t="s">
        <v>1455</v>
      </c>
      <c r="E2251" s="19" t="s">
        <v>1927</v>
      </c>
      <c r="F2251" s="19">
        <v>4999</v>
      </c>
      <c r="G2251" s="19">
        <v>4999</v>
      </c>
      <c r="H2251" s="19">
        <f t="shared" si="407"/>
        <v>2399.52</v>
      </c>
      <c r="I2251" s="19">
        <v>1019.79</v>
      </c>
      <c r="J2251" s="19">
        <v>0</v>
      </c>
      <c r="K2251" s="19" t="s">
        <v>1744</v>
      </c>
      <c r="L2251" s="19">
        <f t="shared" si="408"/>
        <v>3419.31</v>
      </c>
      <c r="M2251" s="19">
        <f t="shared" si="409"/>
        <v>3419.31</v>
      </c>
      <c r="N2251" s="19">
        <v>11</v>
      </c>
    </row>
    <row r="2252" s="13" customFormat="1" customHeight="1" spans="1:14">
      <c r="A2252" s="19">
        <f t="shared" si="410"/>
        <v>2250</v>
      </c>
      <c r="B2252" s="19" t="s">
        <v>6996</v>
      </c>
      <c r="C2252" s="19" t="s">
        <v>2735</v>
      </c>
      <c r="D2252" s="20" t="s">
        <v>1455</v>
      </c>
      <c r="E2252" s="19" t="s">
        <v>1927</v>
      </c>
      <c r="F2252" s="19">
        <v>4999</v>
      </c>
      <c r="G2252" s="19">
        <v>4999</v>
      </c>
      <c r="H2252" s="19">
        <f t="shared" si="407"/>
        <v>2399.52</v>
      </c>
      <c r="I2252" s="19">
        <v>1019.79</v>
      </c>
      <c r="J2252" s="19">
        <v>0</v>
      </c>
      <c r="K2252" s="19" t="s">
        <v>1744</v>
      </c>
      <c r="L2252" s="19">
        <f t="shared" si="408"/>
        <v>3419.31</v>
      </c>
      <c r="M2252" s="19">
        <f t="shared" si="409"/>
        <v>3419.31</v>
      </c>
      <c r="N2252" s="19">
        <v>24</v>
      </c>
    </row>
    <row r="2253" s="13" customFormat="1" customHeight="1" spans="1:14">
      <c r="A2253" s="19">
        <f t="shared" si="410"/>
        <v>2251</v>
      </c>
      <c r="B2253" s="19" t="s">
        <v>6997</v>
      </c>
      <c r="C2253" s="19" t="s">
        <v>6998</v>
      </c>
      <c r="D2253" s="20" t="s">
        <v>1455</v>
      </c>
      <c r="E2253" s="19" t="s">
        <v>1921</v>
      </c>
      <c r="F2253" s="19">
        <v>4999</v>
      </c>
      <c r="G2253" s="19">
        <v>4999</v>
      </c>
      <c r="H2253" s="19">
        <f t="shared" si="407"/>
        <v>2399.52</v>
      </c>
      <c r="I2253" s="19">
        <v>1019.79</v>
      </c>
      <c r="J2253" s="19">
        <v>0</v>
      </c>
      <c r="K2253" s="19" t="s">
        <v>1744</v>
      </c>
      <c r="L2253" s="19">
        <f t="shared" si="408"/>
        <v>3419.31</v>
      </c>
      <c r="M2253" s="19">
        <f t="shared" si="409"/>
        <v>3419.31</v>
      </c>
      <c r="N2253" s="19">
        <v>13</v>
      </c>
    </row>
    <row r="2254" s="13" customFormat="1" customHeight="1" spans="1:14">
      <c r="A2254" s="19">
        <f t="shared" si="410"/>
        <v>2252</v>
      </c>
      <c r="B2254" s="19" t="s">
        <v>6999</v>
      </c>
      <c r="C2254" s="19" t="s">
        <v>7000</v>
      </c>
      <c r="D2254" s="20" t="s">
        <v>1455</v>
      </c>
      <c r="E2254" s="19" t="s">
        <v>1930</v>
      </c>
      <c r="F2254" s="19">
        <v>4999</v>
      </c>
      <c r="G2254" s="19">
        <v>4999</v>
      </c>
      <c r="H2254" s="19">
        <f t="shared" si="407"/>
        <v>2399.52</v>
      </c>
      <c r="I2254" s="19">
        <v>1019.79</v>
      </c>
      <c r="J2254" s="19">
        <v>0</v>
      </c>
      <c r="K2254" s="19" t="s">
        <v>1744</v>
      </c>
      <c r="L2254" s="19">
        <f t="shared" si="408"/>
        <v>3419.31</v>
      </c>
      <c r="M2254" s="19">
        <f t="shared" si="409"/>
        <v>3419.31</v>
      </c>
      <c r="N2254" s="19">
        <v>24</v>
      </c>
    </row>
    <row r="2255" s="13" customFormat="1" customHeight="1" spans="1:14">
      <c r="A2255" s="19">
        <f t="shared" si="410"/>
        <v>2253</v>
      </c>
      <c r="B2255" s="19" t="s">
        <v>7001</v>
      </c>
      <c r="C2255" s="19" t="s">
        <v>5040</v>
      </c>
      <c r="D2255" s="20" t="s">
        <v>1455</v>
      </c>
      <c r="E2255" s="19" t="s">
        <v>1930</v>
      </c>
      <c r="F2255" s="19">
        <v>4999</v>
      </c>
      <c r="G2255" s="19">
        <v>4999</v>
      </c>
      <c r="H2255" s="19">
        <f t="shared" si="407"/>
        <v>2399.52</v>
      </c>
      <c r="I2255" s="19">
        <v>1019.79</v>
      </c>
      <c r="J2255" s="19">
        <v>0</v>
      </c>
      <c r="K2255" s="19" t="s">
        <v>1744</v>
      </c>
      <c r="L2255" s="19">
        <f t="shared" si="408"/>
        <v>3419.31</v>
      </c>
      <c r="M2255" s="19">
        <f t="shared" si="409"/>
        <v>3419.31</v>
      </c>
      <c r="N2255" s="19">
        <v>13</v>
      </c>
    </row>
    <row r="2256" s="13" customFormat="1" customHeight="1" spans="1:14">
      <c r="A2256" s="19">
        <f t="shared" si="410"/>
        <v>2254</v>
      </c>
      <c r="B2256" s="19" t="s">
        <v>7002</v>
      </c>
      <c r="C2256" s="19" t="s">
        <v>7003</v>
      </c>
      <c r="D2256" s="20" t="s">
        <v>1455</v>
      </c>
      <c r="E2256" s="19" t="s">
        <v>4580</v>
      </c>
      <c r="F2256" s="19">
        <v>4999</v>
      </c>
      <c r="G2256" s="19">
        <v>4999</v>
      </c>
      <c r="H2256" s="19">
        <f t="shared" si="407"/>
        <v>2399.52</v>
      </c>
      <c r="I2256" s="19">
        <v>1019.79</v>
      </c>
      <c r="J2256" s="19">
        <v>0</v>
      </c>
      <c r="K2256" s="19" t="s">
        <v>1744</v>
      </c>
      <c r="L2256" s="19">
        <f t="shared" si="408"/>
        <v>3419.31</v>
      </c>
      <c r="M2256" s="19">
        <f t="shared" si="409"/>
        <v>3419.31</v>
      </c>
      <c r="N2256" s="19">
        <v>13</v>
      </c>
    </row>
    <row r="2257" s="13" customFormat="1" customHeight="1" spans="1:14">
      <c r="A2257" s="19">
        <f t="shared" si="410"/>
        <v>2255</v>
      </c>
      <c r="B2257" s="19" t="s">
        <v>7004</v>
      </c>
      <c r="C2257" s="19" t="s">
        <v>7005</v>
      </c>
      <c r="D2257" s="20" t="s">
        <v>1455</v>
      </c>
      <c r="E2257" s="19" t="s">
        <v>7006</v>
      </c>
      <c r="F2257" s="19">
        <v>4999</v>
      </c>
      <c r="G2257" s="19">
        <v>4999</v>
      </c>
      <c r="H2257" s="19">
        <f t="shared" si="407"/>
        <v>2399.52</v>
      </c>
      <c r="I2257" s="19">
        <v>1019.79</v>
      </c>
      <c r="J2257" s="19">
        <v>0</v>
      </c>
      <c r="K2257" s="19" t="s">
        <v>1744</v>
      </c>
      <c r="L2257" s="19">
        <f t="shared" si="408"/>
        <v>3419.31</v>
      </c>
      <c r="M2257" s="19">
        <f t="shared" si="409"/>
        <v>3419.31</v>
      </c>
      <c r="N2257" s="19">
        <v>15</v>
      </c>
    </row>
    <row r="2258" s="13" customFormat="1" customHeight="1" spans="1:14">
      <c r="A2258" s="19">
        <f t="shared" si="410"/>
        <v>2256</v>
      </c>
      <c r="B2258" s="19" t="s">
        <v>7007</v>
      </c>
      <c r="C2258" s="19" t="s">
        <v>7008</v>
      </c>
      <c r="D2258" s="20" t="s">
        <v>1455</v>
      </c>
      <c r="E2258" s="19" t="s">
        <v>7009</v>
      </c>
      <c r="F2258" s="19">
        <v>4999</v>
      </c>
      <c r="G2258" s="19">
        <v>4999</v>
      </c>
      <c r="H2258" s="19">
        <f t="shared" si="407"/>
        <v>2399.52</v>
      </c>
      <c r="I2258" s="19">
        <v>1019.79</v>
      </c>
      <c r="J2258" s="19">
        <v>0</v>
      </c>
      <c r="K2258" s="19" t="s">
        <v>1744</v>
      </c>
      <c r="L2258" s="19">
        <f t="shared" si="408"/>
        <v>3419.31</v>
      </c>
      <c r="M2258" s="19">
        <f t="shared" si="409"/>
        <v>3419.31</v>
      </c>
      <c r="N2258" s="19">
        <v>23</v>
      </c>
    </row>
    <row r="2259" s="13" customFormat="1" customHeight="1" spans="1:14">
      <c r="A2259" s="19">
        <f t="shared" si="410"/>
        <v>2257</v>
      </c>
      <c r="B2259" s="19" t="s">
        <v>7010</v>
      </c>
      <c r="C2259" s="19" t="s">
        <v>7011</v>
      </c>
      <c r="D2259" s="20" t="s">
        <v>1455</v>
      </c>
      <c r="E2259" s="19" t="s">
        <v>7012</v>
      </c>
      <c r="F2259" s="19">
        <v>4999</v>
      </c>
      <c r="G2259" s="19">
        <v>4999</v>
      </c>
      <c r="H2259" s="19">
        <f t="shared" si="407"/>
        <v>2399.52</v>
      </c>
      <c r="I2259" s="19">
        <v>1019.79</v>
      </c>
      <c r="J2259" s="19">
        <v>0</v>
      </c>
      <c r="K2259" s="19" t="s">
        <v>1744</v>
      </c>
      <c r="L2259" s="19">
        <f t="shared" si="408"/>
        <v>3419.31</v>
      </c>
      <c r="M2259" s="19">
        <f t="shared" si="409"/>
        <v>3419.31</v>
      </c>
      <c r="N2259" s="19">
        <v>23</v>
      </c>
    </row>
    <row r="2260" s="13" customFormat="1" customHeight="1" spans="1:14">
      <c r="A2260" s="19">
        <f t="shared" si="410"/>
        <v>2258</v>
      </c>
      <c r="B2260" s="19" t="s">
        <v>7013</v>
      </c>
      <c r="C2260" s="19" t="s">
        <v>3197</v>
      </c>
      <c r="D2260" s="20" t="s">
        <v>1455</v>
      </c>
      <c r="E2260" s="19" t="s">
        <v>7014</v>
      </c>
      <c r="F2260" s="19">
        <v>4999</v>
      </c>
      <c r="G2260" s="19">
        <v>4999</v>
      </c>
      <c r="H2260" s="19">
        <f t="shared" si="407"/>
        <v>2399.52</v>
      </c>
      <c r="I2260" s="19">
        <v>1019.79</v>
      </c>
      <c r="J2260" s="19">
        <v>0</v>
      </c>
      <c r="K2260" s="19" t="s">
        <v>1744</v>
      </c>
      <c r="L2260" s="19">
        <f t="shared" si="408"/>
        <v>3419.31</v>
      </c>
      <c r="M2260" s="19">
        <f t="shared" si="409"/>
        <v>3419.31</v>
      </c>
      <c r="N2260" s="19">
        <v>23</v>
      </c>
    </row>
    <row r="2261" s="13" customFormat="1" customHeight="1" spans="1:14">
      <c r="A2261" s="19">
        <f t="shared" ref="A2261:A2275" si="411">ROW()-2</f>
        <v>2259</v>
      </c>
      <c r="B2261" s="19" t="s">
        <v>7015</v>
      </c>
      <c r="C2261" s="19" t="s">
        <v>7016</v>
      </c>
      <c r="D2261" s="20" t="s">
        <v>1455</v>
      </c>
      <c r="E2261" s="19" t="s">
        <v>7017</v>
      </c>
      <c r="F2261" s="19">
        <v>4999</v>
      </c>
      <c r="G2261" s="19">
        <v>4999</v>
      </c>
      <c r="H2261" s="19">
        <f t="shared" si="407"/>
        <v>2399.52</v>
      </c>
      <c r="I2261" s="19">
        <v>1019.79</v>
      </c>
      <c r="J2261" s="19">
        <v>0</v>
      </c>
      <c r="K2261" s="19" t="s">
        <v>1744</v>
      </c>
      <c r="L2261" s="19">
        <f t="shared" si="408"/>
        <v>3419.31</v>
      </c>
      <c r="M2261" s="19">
        <f t="shared" si="409"/>
        <v>3419.31</v>
      </c>
      <c r="N2261" s="19">
        <v>7</v>
      </c>
    </row>
    <row r="2262" s="13" customFormat="1" customHeight="1" spans="1:14">
      <c r="A2262" s="19">
        <f t="shared" si="411"/>
        <v>2260</v>
      </c>
      <c r="B2262" s="19" t="s">
        <v>7018</v>
      </c>
      <c r="C2262" s="19" t="s">
        <v>2952</v>
      </c>
      <c r="D2262" s="20" t="s">
        <v>1455</v>
      </c>
      <c r="E2262" s="19" t="s">
        <v>7019</v>
      </c>
      <c r="F2262" s="19">
        <v>4999</v>
      </c>
      <c r="G2262" s="19">
        <v>4999</v>
      </c>
      <c r="H2262" s="19">
        <f t="shared" si="407"/>
        <v>2399.52</v>
      </c>
      <c r="I2262" s="19">
        <v>1019.79</v>
      </c>
      <c r="J2262" s="19">
        <v>0</v>
      </c>
      <c r="K2262" s="19" t="s">
        <v>1744</v>
      </c>
      <c r="L2262" s="19">
        <f t="shared" si="408"/>
        <v>3419.31</v>
      </c>
      <c r="M2262" s="19">
        <f t="shared" si="409"/>
        <v>3419.31</v>
      </c>
      <c r="N2262" s="19">
        <v>9</v>
      </c>
    </row>
    <row r="2263" s="13" customFormat="1" customHeight="1" spans="1:14">
      <c r="A2263" s="19">
        <f t="shared" si="411"/>
        <v>2261</v>
      </c>
      <c r="B2263" s="19" t="s">
        <v>7020</v>
      </c>
      <c r="C2263" s="19" t="s">
        <v>7021</v>
      </c>
      <c r="D2263" s="20" t="s">
        <v>1455</v>
      </c>
      <c r="E2263" s="19" t="s">
        <v>1930</v>
      </c>
      <c r="F2263" s="19">
        <v>4999</v>
      </c>
      <c r="G2263" s="19">
        <v>4999</v>
      </c>
      <c r="H2263" s="19">
        <f t="shared" si="407"/>
        <v>2399.52</v>
      </c>
      <c r="I2263" s="19">
        <v>1019.79</v>
      </c>
      <c r="J2263" s="19">
        <v>0</v>
      </c>
      <c r="K2263" s="19" t="s">
        <v>1744</v>
      </c>
      <c r="L2263" s="19">
        <f t="shared" si="408"/>
        <v>3419.31</v>
      </c>
      <c r="M2263" s="19">
        <f t="shared" si="409"/>
        <v>3419.31</v>
      </c>
      <c r="N2263" s="19">
        <v>10</v>
      </c>
    </row>
    <row r="2264" s="13" customFormat="1" customHeight="1" spans="1:14">
      <c r="A2264" s="19">
        <f t="shared" si="411"/>
        <v>2262</v>
      </c>
      <c r="B2264" s="19" t="s">
        <v>7022</v>
      </c>
      <c r="C2264" s="19" t="s">
        <v>7023</v>
      </c>
      <c r="D2264" s="20" t="s">
        <v>1455</v>
      </c>
      <c r="E2264" s="19" t="s">
        <v>7024</v>
      </c>
      <c r="F2264" s="19">
        <v>4999</v>
      </c>
      <c r="G2264" s="19">
        <v>4999</v>
      </c>
      <c r="H2264" s="19">
        <f t="shared" si="407"/>
        <v>2399.52</v>
      </c>
      <c r="I2264" s="19">
        <v>1019.79</v>
      </c>
      <c r="J2264" s="19">
        <v>0</v>
      </c>
      <c r="K2264" s="19" t="s">
        <v>1744</v>
      </c>
      <c r="L2264" s="19">
        <f t="shared" si="408"/>
        <v>3419.31</v>
      </c>
      <c r="M2264" s="19">
        <f t="shared" si="409"/>
        <v>3419.31</v>
      </c>
      <c r="N2264" s="19">
        <v>10</v>
      </c>
    </row>
    <row r="2265" s="13" customFormat="1" customHeight="1" spans="1:14">
      <c r="A2265" s="19">
        <f t="shared" si="411"/>
        <v>2263</v>
      </c>
      <c r="B2265" s="19" t="s">
        <v>7025</v>
      </c>
      <c r="C2265" s="19" t="s">
        <v>3350</v>
      </c>
      <c r="D2265" s="20" t="s">
        <v>1455</v>
      </c>
      <c r="E2265" s="19" t="s">
        <v>7026</v>
      </c>
      <c r="F2265" s="19">
        <v>4999</v>
      </c>
      <c r="G2265" s="19">
        <v>4999</v>
      </c>
      <c r="H2265" s="19">
        <f t="shared" si="407"/>
        <v>2399.52</v>
      </c>
      <c r="I2265" s="19">
        <v>1019.79</v>
      </c>
      <c r="J2265" s="19">
        <v>0</v>
      </c>
      <c r="K2265" s="19" t="s">
        <v>1744</v>
      </c>
      <c r="L2265" s="19">
        <f t="shared" si="408"/>
        <v>3419.31</v>
      </c>
      <c r="M2265" s="19">
        <f t="shared" si="409"/>
        <v>3419.31</v>
      </c>
      <c r="N2265" s="19">
        <v>10</v>
      </c>
    </row>
    <row r="2266" s="13" customFormat="1" customHeight="1" spans="1:14">
      <c r="A2266" s="19">
        <f t="shared" si="411"/>
        <v>2264</v>
      </c>
      <c r="B2266" s="19" t="s">
        <v>7027</v>
      </c>
      <c r="C2266" s="19" t="s">
        <v>7028</v>
      </c>
      <c r="D2266" s="20" t="s">
        <v>1455</v>
      </c>
      <c r="E2266" s="19" t="s">
        <v>2817</v>
      </c>
      <c r="F2266" s="19">
        <v>7600</v>
      </c>
      <c r="G2266" s="19">
        <v>7600</v>
      </c>
      <c r="H2266" s="19">
        <f t="shared" si="407"/>
        <v>3648</v>
      </c>
      <c r="I2266" s="19">
        <f>G2266*0.068*(MID(K2266,12,2)-MID(K2266,5,2)+1)</f>
        <v>1550.4</v>
      </c>
      <c r="J2266" s="19">
        <v>0</v>
      </c>
      <c r="K2266" s="19" t="s">
        <v>1744</v>
      </c>
      <c r="L2266" s="19">
        <f t="shared" si="408"/>
        <v>5198.4</v>
      </c>
      <c r="M2266" s="19">
        <f t="shared" si="409"/>
        <v>5198.4</v>
      </c>
      <c r="N2266" s="19">
        <v>4</v>
      </c>
    </row>
    <row r="2267" s="13" customFormat="1" customHeight="1" spans="1:14">
      <c r="A2267" s="19">
        <f t="shared" si="411"/>
        <v>2265</v>
      </c>
      <c r="B2267" s="19" t="s">
        <v>7029</v>
      </c>
      <c r="C2267" s="19" t="s">
        <v>3081</v>
      </c>
      <c r="D2267" s="20" t="s">
        <v>1455</v>
      </c>
      <c r="E2267" s="19" t="s">
        <v>7030</v>
      </c>
      <c r="F2267" s="19">
        <v>4999</v>
      </c>
      <c r="G2267" s="19">
        <v>4999</v>
      </c>
      <c r="H2267" s="19">
        <f t="shared" si="407"/>
        <v>2399.52</v>
      </c>
      <c r="I2267" s="19">
        <v>1019.79</v>
      </c>
      <c r="J2267" s="19">
        <v>0</v>
      </c>
      <c r="K2267" s="19" t="s">
        <v>1744</v>
      </c>
      <c r="L2267" s="19">
        <f t="shared" si="408"/>
        <v>3419.31</v>
      </c>
      <c r="M2267" s="19">
        <f t="shared" si="409"/>
        <v>3419.31</v>
      </c>
      <c r="N2267" s="19">
        <v>3</v>
      </c>
    </row>
    <row r="2268" s="13" customFormat="1" customHeight="1" spans="1:14">
      <c r="A2268" s="19">
        <f t="shared" si="411"/>
        <v>2266</v>
      </c>
      <c r="B2268" s="19" t="s">
        <v>7031</v>
      </c>
      <c r="C2268" s="19" t="s">
        <v>7032</v>
      </c>
      <c r="D2268" s="20" t="s">
        <v>1455</v>
      </c>
      <c r="E2268" s="19" t="s">
        <v>7030</v>
      </c>
      <c r="F2268" s="19">
        <v>4999</v>
      </c>
      <c r="G2268" s="19">
        <v>4999</v>
      </c>
      <c r="H2268" s="19">
        <f t="shared" si="407"/>
        <v>2399.52</v>
      </c>
      <c r="I2268" s="19">
        <v>1019.79</v>
      </c>
      <c r="J2268" s="19">
        <v>0</v>
      </c>
      <c r="K2268" s="19" t="s">
        <v>1744</v>
      </c>
      <c r="L2268" s="19">
        <f t="shared" si="408"/>
        <v>3419.31</v>
      </c>
      <c r="M2268" s="19">
        <f t="shared" si="409"/>
        <v>3419.31</v>
      </c>
      <c r="N2268" s="19">
        <v>3</v>
      </c>
    </row>
    <row r="2269" s="13" customFormat="1" customHeight="1" spans="1:14">
      <c r="A2269" s="19">
        <f t="shared" si="411"/>
        <v>2267</v>
      </c>
      <c r="B2269" s="19" t="s">
        <v>7033</v>
      </c>
      <c r="C2269" s="19" t="s">
        <v>3137</v>
      </c>
      <c r="D2269" s="20" t="s">
        <v>1455</v>
      </c>
      <c r="E2269" s="19" t="s">
        <v>4580</v>
      </c>
      <c r="F2269" s="19">
        <v>4999</v>
      </c>
      <c r="G2269" s="19">
        <v>4999</v>
      </c>
      <c r="H2269" s="19">
        <f t="shared" si="407"/>
        <v>2399.52</v>
      </c>
      <c r="I2269" s="19">
        <v>1019.79</v>
      </c>
      <c r="J2269" s="19">
        <v>0</v>
      </c>
      <c r="K2269" s="19" t="s">
        <v>1744</v>
      </c>
      <c r="L2269" s="19">
        <f t="shared" si="408"/>
        <v>3419.31</v>
      </c>
      <c r="M2269" s="19">
        <f t="shared" si="409"/>
        <v>3419.31</v>
      </c>
      <c r="N2269" s="19">
        <v>3</v>
      </c>
    </row>
    <row r="2270" s="13" customFormat="1" customHeight="1" spans="1:14">
      <c r="A2270" s="19">
        <f t="shared" si="411"/>
        <v>2268</v>
      </c>
      <c r="B2270" s="19" t="s">
        <v>7034</v>
      </c>
      <c r="C2270" s="19" t="s">
        <v>7035</v>
      </c>
      <c r="D2270" s="20" t="s">
        <v>1455</v>
      </c>
      <c r="E2270" s="19" t="s">
        <v>7026</v>
      </c>
      <c r="F2270" s="19">
        <v>4999</v>
      </c>
      <c r="G2270" s="19">
        <v>4999</v>
      </c>
      <c r="H2270" s="19">
        <f t="shared" si="407"/>
        <v>2399.52</v>
      </c>
      <c r="I2270" s="19">
        <v>1019.79</v>
      </c>
      <c r="J2270" s="19">
        <v>0</v>
      </c>
      <c r="K2270" s="19" t="s">
        <v>1744</v>
      </c>
      <c r="L2270" s="19">
        <f t="shared" si="408"/>
        <v>3419.31</v>
      </c>
      <c r="M2270" s="19">
        <f t="shared" si="409"/>
        <v>3419.31</v>
      </c>
      <c r="N2270" s="19">
        <v>2</v>
      </c>
    </row>
    <row r="2271" s="13" customFormat="1" customHeight="1" spans="1:14">
      <c r="A2271" s="19">
        <f t="shared" si="411"/>
        <v>2269</v>
      </c>
      <c r="B2271" s="19" t="s">
        <v>7036</v>
      </c>
      <c r="C2271" s="19" t="s">
        <v>7037</v>
      </c>
      <c r="D2271" s="20" t="s">
        <v>1455</v>
      </c>
      <c r="E2271" s="19" t="s">
        <v>7038</v>
      </c>
      <c r="F2271" s="19">
        <v>4999</v>
      </c>
      <c r="G2271" s="19">
        <v>4999</v>
      </c>
      <c r="H2271" s="19">
        <f t="shared" si="407"/>
        <v>2399.52</v>
      </c>
      <c r="I2271" s="19">
        <v>1019.79</v>
      </c>
      <c r="J2271" s="19">
        <v>0</v>
      </c>
      <c r="K2271" s="19" t="s">
        <v>1744</v>
      </c>
      <c r="L2271" s="19">
        <f t="shared" si="408"/>
        <v>3419.31</v>
      </c>
      <c r="M2271" s="19">
        <f t="shared" si="409"/>
        <v>3419.31</v>
      </c>
      <c r="N2271" s="19">
        <v>6</v>
      </c>
    </row>
    <row r="2272" s="13" customFormat="1" customHeight="1" spans="1:14">
      <c r="A2272" s="19">
        <f t="shared" si="411"/>
        <v>2270</v>
      </c>
      <c r="B2272" s="19" t="s">
        <v>7039</v>
      </c>
      <c r="C2272" s="19" t="s">
        <v>7040</v>
      </c>
      <c r="D2272" s="20" t="s">
        <v>1455</v>
      </c>
      <c r="E2272" s="19" t="s">
        <v>1921</v>
      </c>
      <c r="F2272" s="19">
        <v>4999</v>
      </c>
      <c r="G2272" s="19">
        <v>4999</v>
      </c>
      <c r="H2272" s="19">
        <f t="shared" si="407"/>
        <v>2399.52</v>
      </c>
      <c r="I2272" s="19">
        <v>1019.79</v>
      </c>
      <c r="J2272" s="19">
        <v>0</v>
      </c>
      <c r="K2272" s="19" t="s">
        <v>1744</v>
      </c>
      <c r="L2272" s="19">
        <f t="shared" si="408"/>
        <v>3419.31</v>
      </c>
      <c r="M2272" s="19">
        <f t="shared" si="409"/>
        <v>3419.31</v>
      </c>
      <c r="N2272" s="19">
        <v>2</v>
      </c>
    </row>
    <row r="2273" s="13" customFormat="1" customHeight="1" spans="1:14">
      <c r="A2273" s="19">
        <f t="shared" si="411"/>
        <v>2271</v>
      </c>
      <c r="B2273" s="19" t="s">
        <v>7041</v>
      </c>
      <c r="C2273" s="19" t="s">
        <v>7042</v>
      </c>
      <c r="D2273" s="20" t="s">
        <v>1455</v>
      </c>
      <c r="E2273" s="19" t="s">
        <v>1757</v>
      </c>
      <c r="F2273" s="19">
        <v>4999</v>
      </c>
      <c r="G2273" s="19">
        <v>4999</v>
      </c>
      <c r="H2273" s="19">
        <f t="shared" si="407"/>
        <v>2399.52</v>
      </c>
      <c r="I2273" s="19">
        <v>1019.79</v>
      </c>
      <c r="J2273" s="19">
        <v>0</v>
      </c>
      <c r="K2273" s="19" t="s">
        <v>1744</v>
      </c>
      <c r="L2273" s="19">
        <f t="shared" si="408"/>
        <v>3419.31</v>
      </c>
      <c r="M2273" s="19">
        <f t="shared" si="409"/>
        <v>3419.31</v>
      </c>
      <c r="N2273" s="19">
        <v>1</v>
      </c>
    </row>
    <row r="2274" s="13" customFormat="1" customHeight="1" spans="1:14">
      <c r="A2274" s="19">
        <f t="shared" si="411"/>
        <v>2272</v>
      </c>
      <c r="B2274" s="19" t="s">
        <v>7043</v>
      </c>
      <c r="C2274" s="19" t="s">
        <v>4127</v>
      </c>
      <c r="D2274" s="20" t="s">
        <v>1455</v>
      </c>
      <c r="E2274" s="19" t="s">
        <v>3975</v>
      </c>
      <c r="F2274" s="19">
        <v>4999</v>
      </c>
      <c r="G2274" s="19">
        <v>4999</v>
      </c>
      <c r="H2274" s="19">
        <f t="shared" si="407"/>
        <v>2399.52</v>
      </c>
      <c r="I2274" s="19">
        <v>1019.79</v>
      </c>
      <c r="J2274" s="19">
        <v>0</v>
      </c>
      <c r="K2274" s="19" t="s">
        <v>1744</v>
      </c>
      <c r="L2274" s="19">
        <f t="shared" si="408"/>
        <v>3419.31</v>
      </c>
      <c r="M2274" s="19">
        <f t="shared" si="409"/>
        <v>3419.31</v>
      </c>
      <c r="N2274" s="19">
        <v>1</v>
      </c>
    </row>
    <row r="2275" s="13" customFormat="1" customHeight="1" spans="1:14">
      <c r="A2275" s="19">
        <f t="shared" si="411"/>
        <v>2273</v>
      </c>
      <c r="B2275" s="19" t="s">
        <v>7044</v>
      </c>
      <c r="C2275" s="19" t="s">
        <v>7045</v>
      </c>
      <c r="D2275" s="20" t="s">
        <v>1459</v>
      </c>
      <c r="E2275" s="19" t="s">
        <v>7046</v>
      </c>
      <c r="F2275" s="19">
        <v>5000</v>
      </c>
      <c r="G2275" s="19">
        <v>5000</v>
      </c>
      <c r="H2275" s="19">
        <f t="shared" si="407"/>
        <v>2400</v>
      </c>
      <c r="I2275" s="19">
        <f t="shared" ref="I2275:I2277" si="412">G2275*0.068*(MID(K2275,12,2)-MID(K2275,5,2)+1)</f>
        <v>1020</v>
      </c>
      <c r="J2275" s="19">
        <v>0</v>
      </c>
      <c r="K2275" s="19" t="s">
        <v>1744</v>
      </c>
      <c r="L2275" s="19">
        <f t="shared" si="408"/>
        <v>3420</v>
      </c>
      <c r="M2275" s="19">
        <f t="shared" si="409"/>
        <v>3420</v>
      </c>
      <c r="N2275" s="19">
        <v>10</v>
      </c>
    </row>
    <row r="2276" s="13" customFormat="1" customHeight="1" spans="1:14">
      <c r="A2276" s="19">
        <f t="shared" ref="A2276:A2285" si="413">ROW()-2</f>
        <v>2274</v>
      </c>
      <c r="B2276" s="19" t="s">
        <v>7047</v>
      </c>
      <c r="C2276" s="19" t="s">
        <v>7048</v>
      </c>
      <c r="D2276" s="20" t="s">
        <v>1459</v>
      </c>
      <c r="E2276" s="19" t="s">
        <v>7049</v>
      </c>
      <c r="F2276" s="19">
        <v>5000</v>
      </c>
      <c r="G2276" s="19">
        <v>5000</v>
      </c>
      <c r="H2276" s="19">
        <f t="shared" si="407"/>
        <v>2400</v>
      </c>
      <c r="I2276" s="19">
        <f t="shared" si="412"/>
        <v>1020</v>
      </c>
      <c r="J2276" s="19">
        <v>0</v>
      </c>
      <c r="K2276" s="19" t="s">
        <v>1744</v>
      </c>
      <c r="L2276" s="19">
        <f t="shared" si="408"/>
        <v>3420</v>
      </c>
      <c r="M2276" s="19">
        <f t="shared" si="409"/>
        <v>3420</v>
      </c>
      <c r="N2276" s="19">
        <v>10</v>
      </c>
    </row>
    <row r="2277" s="13" customFormat="1" customHeight="1" spans="1:14">
      <c r="A2277" s="19">
        <f t="shared" si="413"/>
        <v>2275</v>
      </c>
      <c r="B2277" s="19" t="s">
        <v>7050</v>
      </c>
      <c r="C2277" s="19" t="s">
        <v>7051</v>
      </c>
      <c r="D2277" s="20" t="s">
        <v>1459</v>
      </c>
      <c r="E2277" s="19" t="s">
        <v>7052</v>
      </c>
      <c r="F2277" s="19">
        <v>5000</v>
      </c>
      <c r="G2277" s="19">
        <v>5000</v>
      </c>
      <c r="H2277" s="19">
        <f t="shared" si="407"/>
        <v>2400</v>
      </c>
      <c r="I2277" s="19">
        <f t="shared" si="412"/>
        <v>1020</v>
      </c>
      <c r="J2277" s="19">
        <v>0</v>
      </c>
      <c r="K2277" s="19" t="s">
        <v>1744</v>
      </c>
      <c r="L2277" s="19">
        <f t="shared" si="408"/>
        <v>3420</v>
      </c>
      <c r="M2277" s="19">
        <f t="shared" si="409"/>
        <v>3420</v>
      </c>
      <c r="N2277" s="19">
        <v>7</v>
      </c>
    </row>
    <row r="2278" s="13" customFormat="1" customHeight="1" spans="1:14">
      <c r="A2278" s="19">
        <f t="shared" si="413"/>
        <v>2276</v>
      </c>
      <c r="B2278" s="27" t="s">
        <v>7053</v>
      </c>
      <c r="C2278" s="19" t="s">
        <v>7054</v>
      </c>
      <c r="D2278" s="20" t="s">
        <v>1463</v>
      </c>
      <c r="E2278" s="19" t="s">
        <v>7055</v>
      </c>
      <c r="F2278" s="19">
        <v>4999</v>
      </c>
      <c r="G2278" s="19">
        <v>4999</v>
      </c>
      <c r="H2278" s="19">
        <v>2399.52</v>
      </c>
      <c r="I2278" s="19">
        <v>1019.79</v>
      </c>
      <c r="J2278" s="19">
        <v>0</v>
      </c>
      <c r="K2278" s="19" t="s">
        <v>1744</v>
      </c>
      <c r="L2278" s="19">
        <v>3419.31</v>
      </c>
      <c r="M2278" s="19">
        <f t="shared" ref="M2278:M2301" si="414">L2278</f>
        <v>3419.31</v>
      </c>
      <c r="N2278" s="19">
        <v>32</v>
      </c>
    </row>
    <row r="2279" s="13" customFormat="1" customHeight="1" spans="1:14">
      <c r="A2279" s="19">
        <f t="shared" si="413"/>
        <v>2277</v>
      </c>
      <c r="B2279" s="19" t="s">
        <v>7056</v>
      </c>
      <c r="C2279" s="19" t="s">
        <v>5738</v>
      </c>
      <c r="D2279" s="20" t="s">
        <v>1463</v>
      </c>
      <c r="E2279" s="19" t="s">
        <v>1918</v>
      </c>
      <c r="F2279" s="19">
        <v>4999</v>
      </c>
      <c r="G2279" s="19">
        <v>4999</v>
      </c>
      <c r="H2279" s="19">
        <v>2399.52</v>
      </c>
      <c r="I2279" s="19">
        <v>1019.79</v>
      </c>
      <c r="J2279" s="19">
        <v>0</v>
      </c>
      <c r="K2279" s="19" t="s">
        <v>1744</v>
      </c>
      <c r="L2279" s="19">
        <v>3419.31</v>
      </c>
      <c r="M2279" s="19">
        <f t="shared" si="414"/>
        <v>3419.31</v>
      </c>
      <c r="N2279" s="19">
        <v>29</v>
      </c>
    </row>
    <row r="2280" s="13" customFormat="1" customHeight="1" spans="1:14">
      <c r="A2280" s="19">
        <f t="shared" si="413"/>
        <v>2278</v>
      </c>
      <c r="B2280" s="19" t="s">
        <v>7057</v>
      </c>
      <c r="C2280" s="19" t="s">
        <v>2517</v>
      </c>
      <c r="D2280" s="20" t="s">
        <v>1463</v>
      </c>
      <c r="E2280" s="19" t="s">
        <v>2581</v>
      </c>
      <c r="F2280" s="19">
        <v>4999</v>
      </c>
      <c r="G2280" s="19">
        <v>4999</v>
      </c>
      <c r="H2280" s="19">
        <v>2399.52</v>
      </c>
      <c r="I2280" s="19">
        <v>1019.79</v>
      </c>
      <c r="J2280" s="19">
        <v>0</v>
      </c>
      <c r="K2280" s="19" t="s">
        <v>1744</v>
      </c>
      <c r="L2280" s="19">
        <v>3419.31</v>
      </c>
      <c r="M2280" s="19">
        <f t="shared" si="414"/>
        <v>3419.31</v>
      </c>
      <c r="N2280" s="19">
        <v>29</v>
      </c>
    </row>
    <row r="2281" s="13" customFormat="1" customHeight="1" spans="1:14">
      <c r="A2281" s="19">
        <f t="shared" si="413"/>
        <v>2279</v>
      </c>
      <c r="B2281" s="19" t="s">
        <v>7058</v>
      </c>
      <c r="C2281" s="19" t="s">
        <v>7059</v>
      </c>
      <c r="D2281" s="20" t="s">
        <v>1463</v>
      </c>
      <c r="E2281" s="19" t="s">
        <v>1786</v>
      </c>
      <c r="F2281" s="19">
        <v>4999</v>
      </c>
      <c r="G2281" s="19">
        <v>4999</v>
      </c>
      <c r="H2281" s="19">
        <v>2399.52</v>
      </c>
      <c r="I2281" s="19">
        <v>1019.79</v>
      </c>
      <c r="J2281" s="19">
        <v>0</v>
      </c>
      <c r="K2281" s="19" t="s">
        <v>1744</v>
      </c>
      <c r="L2281" s="19">
        <v>3419.31</v>
      </c>
      <c r="M2281" s="19">
        <f t="shared" si="414"/>
        <v>3419.31</v>
      </c>
      <c r="N2281" s="19">
        <v>29</v>
      </c>
    </row>
    <row r="2282" s="13" customFormat="1" customHeight="1" spans="1:14">
      <c r="A2282" s="19">
        <f t="shared" si="413"/>
        <v>2280</v>
      </c>
      <c r="B2282" s="19" t="s">
        <v>7060</v>
      </c>
      <c r="C2282" s="19" t="s">
        <v>5576</v>
      </c>
      <c r="D2282" s="20" t="s">
        <v>1463</v>
      </c>
      <c r="E2282" s="19" t="s">
        <v>6220</v>
      </c>
      <c r="F2282" s="19">
        <v>4999</v>
      </c>
      <c r="G2282" s="19">
        <v>4999</v>
      </c>
      <c r="H2282" s="19">
        <v>2399.52</v>
      </c>
      <c r="I2282" s="19">
        <v>1019.79</v>
      </c>
      <c r="J2282" s="19">
        <v>0</v>
      </c>
      <c r="K2282" s="19" t="s">
        <v>1744</v>
      </c>
      <c r="L2282" s="19">
        <v>3419.31</v>
      </c>
      <c r="M2282" s="19">
        <f t="shared" si="414"/>
        <v>3419.31</v>
      </c>
      <c r="N2282" s="19">
        <v>27</v>
      </c>
    </row>
    <row r="2283" s="13" customFormat="1" customHeight="1" spans="1:14">
      <c r="A2283" s="19">
        <f t="shared" si="413"/>
        <v>2281</v>
      </c>
      <c r="B2283" s="19" t="s">
        <v>7061</v>
      </c>
      <c r="C2283" s="19" t="s">
        <v>6476</v>
      </c>
      <c r="D2283" s="20" t="s">
        <v>1463</v>
      </c>
      <c r="E2283" s="19" t="s">
        <v>7062</v>
      </c>
      <c r="F2283" s="19">
        <v>6000</v>
      </c>
      <c r="G2283" s="19">
        <v>6000</v>
      </c>
      <c r="H2283" s="19">
        <v>2880</v>
      </c>
      <c r="I2283" s="19">
        <v>1224</v>
      </c>
      <c r="J2283" s="19">
        <v>0</v>
      </c>
      <c r="K2283" s="19" t="s">
        <v>1744</v>
      </c>
      <c r="L2283" s="19">
        <f>H2283+I2283</f>
        <v>4104</v>
      </c>
      <c r="M2283" s="19">
        <f t="shared" si="414"/>
        <v>4104</v>
      </c>
      <c r="N2283" s="19">
        <v>25</v>
      </c>
    </row>
    <row r="2284" s="13" customFormat="1" customHeight="1" spans="1:14">
      <c r="A2284" s="19">
        <f t="shared" si="413"/>
        <v>2282</v>
      </c>
      <c r="B2284" s="19" t="s">
        <v>2951</v>
      </c>
      <c r="C2284" s="19" t="s">
        <v>2034</v>
      </c>
      <c r="D2284" s="20" t="s">
        <v>1463</v>
      </c>
      <c r="E2284" s="19" t="s">
        <v>2041</v>
      </c>
      <c r="F2284" s="19">
        <v>4999</v>
      </c>
      <c r="G2284" s="19">
        <v>4999</v>
      </c>
      <c r="H2284" s="19">
        <v>2399.52</v>
      </c>
      <c r="I2284" s="19">
        <v>1019.79</v>
      </c>
      <c r="J2284" s="19">
        <v>0</v>
      </c>
      <c r="K2284" s="19" t="s">
        <v>1744</v>
      </c>
      <c r="L2284" s="19">
        <v>3419.31</v>
      </c>
      <c r="M2284" s="19">
        <f t="shared" si="414"/>
        <v>3419.31</v>
      </c>
      <c r="N2284" s="19">
        <v>13</v>
      </c>
    </row>
    <row r="2285" s="13" customFormat="1" customHeight="1" spans="1:14">
      <c r="A2285" s="19">
        <f t="shared" si="413"/>
        <v>2283</v>
      </c>
      <c r="B2285" s="19" t="s">
        <v>7063</v>
      </c>
      <c r="C2285" s="19" t="s">
        <v>6638</v>
      </c>
      <c r="D2285" s="20" t="s">
        <v>1463</v>
      </c>
      <c r="E2285" s="19" t="s">
        <v>2032</v>
      </c>
      <c r="F2285" s="19">
        <v>4999</v>
      </c>
      <c r="G2285" s="19">
        <v>4999</v>
      </c>
      <c r="H2285" s="19">
        <v>2399.52</v>
      </c>
      <c r="I2285" s="19">
        <v>1019.79</v>
      </c>
      <c r="J2285" s="19">
        <v>0</v>
      </c>
      <c r="K2285" s="19" t="s">
        <v>1744</v>
      </c>
      <c r="L2285" s="19">
        <v>3419.31</v>
      </c>
      <c r="M2285" s="19">
        <f t="shared" si="414"/>
        <v>3419.31</v>
      </c>
      <c r="N2285" s="19">
        <v>13</v>
      </c>
    </row>
    <row r="2286" s="13" customFormat="1" customHeight="1" spans="1:14">
      <c r="A2286" s="19">
        <f t="shared" ref="A2286:A2295" si="415">ROW()-2</f>
        <v>2284</v>
      </c>
      <c r="B2286" s="19" t="s">
        <v>7064</v>
      </c>
      <c r="C2286" s="19" t="s">
        <v>5848</v>
      </c>
      <c r="D2286" s="20" t="s">
        <v>1463</v>
      </c>
      <c r="E2286" s="19" t="s">
        <v>7065</v>
      </c>
      <c r="F2286" s="19">
        <v>4999</v>
      </c>
      <c r="G2286" s="19">
        <v>4999</v>
      </c>
      <c r="H2286" s="19">
        <v>2399.52</v>
      </c>
      <c r="I2286" s="19">
        <v>1019.79</v>
      </c>
      <c r="J2286" s="19">
        <v>0</v>
      </c>
      <c r="K2286" s="19" t="s">
        <v>1744</v>
      </c>
      <c r="L2286" s="19">
        <v>3419.31</v>
      </c>
      <c r="M2286" s="19">
        <f t="shared" si="414"/>
        <v>3419.31</v>
      </c>
      <c r="N2286" s="19">
        <v>13</v>
      </c>
    </row>
    <row r="2287" s="13" customFormat="1" customHeight="1" spans="1:14">
      <c r="A2287" s="19">
        <f t="shared" si="415"/>
        <v>2285</v>
      </c>
      <c r="B2287" s="19" t="s">
        <v>7066</v>
      </c>
      <c r="C2287" s="19" t="s">
        <v>2730</v>
      </c>
      <c r="D2287" s="20" t="s">
        <v>1463</v>
      </c>
      <c r="E2287" s="19" t="s">
        <v>2149</v>
      </c>
      <c r="F2287" s="19">
        <v>4999</v>
      </c>
      <c r="G2287" s="19">
        <v>4999</v>
      </c>
      <c r="H2287" s="19">
        <v>2399.52</v>
      </c>
      <c r="I2287" s="19">
        <v>1019.79</v>
      </c>
      <c r="J2287" s="19">
        <v>0</v>
      </c>
      <c r="K2287" s="19" t="s">
        <v>1744</v>
      </c>
      <c r="L2287" s="19">
        <v>3419.31</v>
      </c>
      <c r="M2287" s="19">
        <f t="shared" si="414"/>
        <v>3419.31</v>
      </c>
      <c r="N2287" s="19">
        <v>13</v>
      </c>
    </row>
    <row r="2288" s="13" customFormat="1" customHeight="1" spans="1:14">
      <c r="A2288" s="19">
        <f t="shared" si="415"/>
        <v>2286</v>
      </c>
      <c r="B2288" s="19" t="s">
        <v>7067</v>
      </c>
      <c r="C2288" s="19" t="s">
        <v>2992</v>
      </c>
      <c r="D2288" s="20" t="s">
        <v>1463</v>
      </c>
      <c r="E2288" s="19" t="s">
        <v>7068</v>
      </c>
      <c r="F2288" s="19">
        <v>4999</v>
      </c>
      <c r="G2288" s="19">
        <v>4999</v>
      </c>
      <c r="H2288" s="19">
        <v>2399.52</v>
      </c>
      <c r="I2288" s="19">
        <v>1019.79</v>
      </c>
      <c r="J2288" s="19">
        <v>0</v>
      </c>
      <c r="K2288" s="19" t="s">
        <v>1744</v>
      </c>
      <c r="L2288" s="19">
        <v>3419.31</v>
      </c>
      <c r="M2288" s="19">
        <f t="shared" si="414"/>
        <v>3419.31</v>
      </c>
      <c r="N2288" s="19">
        <v>9</v>
      </c>
    </row>
    <row r="2289" s="13" customFormat="1" customHeight="1" spans="1:14">
      <c r="A2289" s="19">
        <f t="shared" si="415"/>
        <v>2287</v>
      </c>
      <c r="B2289" s="19" t="s">
        <v>7069</v>
      </c>
      <c r="C2289" s="19" t="s">
        <v>7070</v>
      </c>
      <c r="D2289" s="20" t="s">
        <v>1463</v>
      </c>
      <c r="E2289" s="19" t="s">
        <v>2494</v>
      </c>
      <c r="F2289" s="19">
        <v>4999</v>
      </c>
      <c r="G2289" s="19">
        <v>4999</v>
      </c>
      <c r="H2289" s="19">
        <v>2399.52</v>
      </c>
      <c r="I2289" s="19">
        <v>1019.79</v>
      </c>
      <c r="J2289" s="19">
        <v>0</v>
      </c>
      <c r="K2289" s="19" t="s">
        <v>1744</v>
      </c>
      <c r="L2289" s="19">
        <v>3419.31</v>
      </c>
      <c r="M2289" s="19">
        <f t="shared" si="414"/>
        <v>3419.31</v>
      </c>
      <c r="N2289" s="19">
        <v>5</v>
      </c>
    </row>
    <row r="2290" s="13" customFormat="1" customHeight="1" spans="1:14">
      <c r="A2290" s="19">
        <f t="shared" si="415"/>
        <v>2288</v>
      </c>
      <c r="B2290" s="19" t="s">
        <v>7071</v>
      </c>
      <c r="C2290" s="19" t="s">
        <v>7072</v>
      </c>
      <c r="D2290" s="20" t="s">
        <v>1463</v>
      </c>
      <c r="E2290" s="19" t="s">
        <v>2644</v>
      </c>
      <c r="F2290" s="19">
        <v>8000</v>
      </c>
      <c r="G2290" s="19">
        <v>8000</v>
      </c>
      <c r="H2290" s="19">
        <v>3840</v>
      </c>
      <c r="I2290" s="19">
        <v>1632</v>
      </c>
      <c r="J2290" s="19">
        <v>0</v>
      </c>
      <c r="K2290" s="19" t="s">
        <v>1744</v>
      </c>
      <c r="L2290" s="19">
        <f t="shared" ref="L2290:L2299" si="416">H2290+I2290</f>
        <v>5472</v>
      </c>
      <c r="M2290" s="19">
        <f t="shared" si="414"/>
        <v>5472</v>
      </c>
      <c r="N2290" s="19">
        <v>5</v>
      </c>
    </row>
    <row r="2291" s="13" customFormat="1" customHeight="1" spans="1:14">
      <c r="A2291" s="19">
        <f t="shared" si="415"/>
        <v>2289</v>
      </c>
      <c r="B2291" s="19" t="s">
        <v>7073</v>
      </c>
      <c r="C2291" s="19" t="s">
        <v>7074</v>
      </c>
      <c r="D2291" s="20" t="s">
        <v>1463</v>
      </c>
      <c r="E2291" s="19" t="s">
        <v>2602</v>
      </c>
      <c r="F2291" s="19">
        <v>4999</v>
      </c>
      <c r="G2291" s="19">
        <v>4999</v>
      </c>
      <c r="H2291" s="19">
        <v>2399.52</v>
      </c>
      <c r="I2291" s="19">
        <v>1019.79</v>
      </c>
      <c r="J2291" s="19">
        <v>0</v>
      </c>
      <c r="K2291" s="19" t="s">
        <v>1744</v>
      </c>
      <c r="L2291" s="19">
        <v>3419.31</v>
      </c>
      <c r="M2291" s="19">
        <f t="shared" si="414"/>
        <v>3419.31</v>
      </c>
      <c r="N2291" s="19">
        <v>5</v>
      </c>
    </row>
    <row r="2292" s="13" customFormat="1" customHeight="1" spans="1:14">
      <c r="A2292" s="19">
        <f t="shared" si="415"/>
        <v>2290</v>
      </c>
      <c r="B2292" s="19" t="s">
        <v>7075</v>
      </c>
      <c r="C2292" s="19" t="s">
        <v>1914</v>
      </c>
      <c r="D2292" s="20" t="s">
        <v>1463</v>
      </c>
      <c r="E2292" s="19" t="s">
        <v>2491</v>
      </c>
      <c r="F2292" s="19">
        <v>4999</v>
      </c>
      <c r="G2292" s="19">
        <v>4999</v>
      </c>
      <c r="H2292" s="19">
        <v>2399.52</v>
      </c>
      <c r="I2292" s="19">
        <v>1019.79</v>
      </c>
      <c r="J2292" s="19">
        <v>0</v>
      </c>
      <c r="K2292" s="19" t="s">
        <v>1744</v>
      </c>
      <c r="L2292" s="19">
        <v>3419.31</v>
      </c>
      <c r="M2292" s="19">
        <f t="shared" si="414"/>
        <v>3419.31</v>
      </c>
      <c r="N2292" s="19">
        <v>5</v>
      </c>
    </row>
    <row r="2293" s="13" customFormat="1" customHeight="1" spans="1:14">
      <c r="A2293" s="19">
        <f t="shared" si="415"/>
        <v>2291</v>
      </c>
      <c r="B2293" s="19" t="s">
        <v>7076</v>
      </c>
      <c r="C2293" s="19" t="s">
        <v>2732</v>
      </c>
      <c r="D2293" s="20" t="s">
        <v>1463</v>
      </c>
      <c r="E2293" s="19" t="s">
        <v>3038</v>
      </c>
      <c r="F2293" s="19">
        <v>4999</v>
      </c>
      <c r="G2293" s="19">
        <v>4999</v>
      </c>
      <c r="H2293" s="19">
        <v>1599.68</v>
      </c>
      <c r="I2293" s="19">
        <v>679.86</v>
      </c>
      <c r="J2293" s="19">
        <v>0</v>
      </c>
      <c r="K2293" s="19" t="s">
        <v>2193</v>
      </c>
      <c r="L2293" s="19">
        <f t="shared" si="416"/>
        <v>2279.54</v>
      </c>
      <c r="M2293" s="19">
        <f t="shared" si="414"/>
        <v>2279.54</v>
      </c>
      <c r="N2293" s="19">
        <v>17</v>
      </c>
    </row>
    <row r="2294" s="13" customFormat="1" customHeight="1" spans="1:14">
      <c r="A2294" s="19">
        <f t="shared" si="415"/>
        <v>2292</v>
      </c>
      <c r="B2294" s="19" t="s">
        <v>7077</v>
      </c>
      <c r="C2294" s="19" t="s">
        <v>7078</v>
      </c>
      <c r="D2294" s="20" t="s">
        <v>1467</v>
      </c>
      <c r="E2294" s="19" t="s">
        <v>7079</v>
      </c>
      <c r="F2294" s="19">
        <v>4999</v>
      </c>
      <c r="G2294" s="19">
        <v>4999</v>
      </c>
      <c r="H2294" s="19">
        <f t="shared" ref="H2294:H2301" si="417">F2294*0.16*(MID(K2294,12,2)-MID(K2294,5,2)+1)</f>
        <v>2399.52</v>
      </c>
      <c r="I2294" s="19">
        <v>1019.79</v>
      </c>
      <c r="J2294" s="19">
        <v>0</v>
      </c>
      <c r="K2294" s="19" t="s">
        <v>1744</v>
      </c>
      <c r="L2294" s="19">
        <f t="shared" si="416"/>
        <v>3419.31</v>
      </c>
      <c r="M2294" s="19">
        <f t="shared" si="414"/>
        <v>3419.31</v>
      </c>
      <c r="N2294" s="19">
        <v>11</v>
      </c>
    </row>
    <row r="2295" s="13" customFormat="1" customHeight="1" spans="1:14">
      <c r="A2295" s="19">
        <f t="shared" si="415"/>
        <v>2293</v>
      </c>
      <c r="B2295" s="19" t="s">
        <v>7080</v>
      </c>
      <c r="C2295" s="19" t="s">
        <v>7081</v>
      </c>
      <c r="D2295" s="20" t="s">
        <v>1467</v>
      </c>
      <c r="E2295" s="19" t="s">
        <v>3979</v>
      </c>
      <c r="F2295" s="19">
        <v>4999</v>
      </c>
      <c r="G2295" s="19">
        <v>4999</v>
      </c>
      <c r="H2295" s="19">
        <f t="shared" si="417"/>
        <v>2399.52</v>
      </c>
      <c r="I2295" s="19">
        <v>1019.79</v>
      </c>
      <c r="J2295" s="19">
        <v>0</v>
      </c>
      <c r="K2295" s="19" t="s">
        <v>1744</v>
      </c>
      <c r="L2295" s="19">
        <f t="shared" si="416"/>
        <v>3419.31</v>
      </c>
      <c r="M2295" s="19">
        <f t="shared" si="414"/>
        <v>3419.31</v>
      </c>
      <c r="N2295" s="19">
        <v>10</v>
      </c>
    </row>
    <row r="2296" s="13" customFormat="1" customHeight="1" spans="1:14">
      <c r="A2296" s="19">
        <f t="shared" ref="A2296:A2305" si="418">ROW()-2</f>
        <v>2294</v>
      </c>
      <c r="B2296" s="19" t="s">
        <v>7082</v>
      </c>
      <c r="C2296" s="19" t="s">
        <v>7083</v>
      </c>
      <c r="D2296" s="20" t="s">
        <v>1467</v>
      </c>
      <c r="E2296" s="19" t="s">
        <v>7084</v>
      </c>
      <c r="F2296" s="19">
        <v>4999</v>
      </c>
      <c r="G2296" s="19">
        <v>4999</v>
      </c>
      <c r="H2296" s="19">
        <f t="shared" si="417"/>
        <v>2399.52</v>
      </c>
      <c r="I2296" s="19">
        <v>1019.79</v>
      </c>
      <c r="J2296" s="19">
        <v>0</v>
      </c>
      <c r="K2296" s="19" t="s">
        <v>1744</v>
      </c>
      <c r="L2296" s="19">
        <f t="shared" si="416"/>
        <v>3419.31</v>
      </c>
      <c r="M2296" s="19">
        <f t="shared" si="414"/>
        <v>3419.31</v>
      </c>
      <c r="N2296" s="19">
        <v>9</v>
      </c>
    </row>
    <row r="2297" s="13" customFormat="1" customHeight="1" spans="1:14">
      <c r="A2297" s="19">
        <f t="shared" si="418"/>
        <v>2295</v>
      </c>
      <c r="B2297" s="19" t="s">
        <v>7085</v>
      </c>
      <c r="C2297" s="19" t="s">
        <v>7086</v>
      </c>
      <c r="D2297" s="20" t="s">
        <v>1467</v>
      </c>
      <c r="E2297" s="19" t="s">
        <v>2326</v>
      </c>
      <c r="F2297" s="19">
        <v>4999</v>
      </c>
      <c r="G2297" s="19">
        <v>4999</v>
      </c>
      <c r="H2297" s="19">
        <f t="shared" si="417"/>
        <v>799.84</v>
      </c>
      <c r="I2297" s="19">
        <v>339.93</v>
      </c>
      <c r="J2297" s="19">
        <v>0</v>
      </c>
      <c r="K2297" s="19" t="s">
        <v>1976</v>
      </c>
      <c r="L2297" s="19">
        <f t="shared" si="416"/>
        <v>1139.77</v>
      </c>
      <c r="M2297" s="19">
        <f t="shared" si="414"/>
        <v>1139.77</v>
      </c>
      <c r="N2297" s="19">
        <v>14</v>
      </c>
    </row>
    <row r="2298" s="13" customFormat="1" customHeight="1" spans="1:14">
      <c r="A2298" s="19">
        <f t="shared" si="418"/>
        <v>2296</v>
      </c>
      <c r="B2298" s="19" t="s">
        <v>7087</v>
      </c>
      <c r="C2298" s="19" t="s">
        <v>7088</v>
      </c>
      <c r="D2298" s="20" t="s">
        <v>1467</v>
      </c>
      <c r="E2298" s="19" t="s">
        <v>7089</v>
      </c>
      <c r="F2298" s="19">
        <v>4999</v>
      </c>
      <c r="G2298" s="19">
        <v>4999</v>
      </c>
      <c r="H2298" s="19">
        <f t="shared" si="417"/>
        <v>799.84</v>
      </c>
      <c r="I2298" s="19">
        <v>339.93</v>
      </c>
      <c r="J2298" s="19">
        <v>0</v>
      </c>
      <c r="K2298" s="19" t="s">
        <v>1976</v>
      </c>
      <c r="L2298" s="19">
        <f t="shared" si="416"/>
        <v>1139.77</v>
      </c>
      <c r="M2298" s="19">
        <f t="shared" si="414"/>
        <v>1139.77</v>
      </c>
      <c r="N2298" s="19">
        <v>15</v>
      </c>
    </row>
    <row r="2299" s="13" customFormat="1" customHeight="1" spans="1:14">
      <c r="A2299" s="19">
        <f t="shared" si="418"/>
        <v>2297</v>
      </c>
      <c r="B2299" s="19" t="s">
        <v>7090</v>
      </c>
      <c r="C2299" s="19" t="s">
        <v>7091</v>
      </c>
      <c r="D2299" s="20" t="s">
        <v>1467</v>
      </c>
      <c r="E2299" s="19" t="s">
        <v>7092</v>
      </c>
      <c r="F2299" s="19">
        <v>4999</v>
      </c>
      <c r="G2299" s="19">
        <v>4999</v>
      </c>
      <c r="H2299" s="19">
        <f t="shared" si="417"/>
        <v>799.84</v>
      </c>
      <c r="I2299" s="19">
        <v>339.93</v>
      </c>
      <c r="J2299" s="19">
        <v>0</v>
      </c>
      <c r="K2299" s="19" t="s">
        <v>1976</v>
      </c>
      <c r="L2299" s="19">
        <f t="shared" si="416"/>
        <v>1139.77</v>
      </c>
      <c r="M2299" s="19">
        <f t="shared" si="414"/>
        <v>1139.77</v>
      </c>
      <c r="N2299" s="19">
        <v>24</v>
      </c>
    </row>
    <row r="2300" s="13" customFormat="1" customHeight="1" spans="1:14">
      <c r="A2300" s="19">
        <f t="shared" si="418"/>
        <v>2298</v>
      </c>
      <c r="B2300" s="19" t="s">
        <v>7093</v>
      </c>
      <c r="C2300" s="19" t="s">
        <v>7094</v>
      </c>
      <c r="D2300" s="20" t="s">
        <v>1471</v>
      </c>
      <c r="E2300" s="19" t="s">
        <v>3576</v>
      </c>
      <c r="F2300" s="19">
        <v>4999</v>
      </c>
      <c r="G2300" s="19">
        <v>4999</v>
      </c>
      <c r="H2300" s="19">
        <v>2399.52</v>
      </c>
      <c r="I2300" s="19">
        <v>1019.79</v>
      </c>
      <c r="J2300" s="19">
        <v>0</v>
      </c>
      <c r="K2300" s="19" t="s">
        <v>1744</v>
      </c>
      <c r="L2300" s="19">
        <v>3419.31</v>
      </c>
      <c r="M2300" s="19">
        <v>3419.31</v>
      </c>
      <c r="N2300" s="19">
        <v>15</v>
      </c>
    </row>
    <row r="2301" s="13" customFormat="1" customHeight="1" spans="1:14">
      <c r="A2301" s="19">
        <f t="shared" si="418"/>
        <v>2299</v>
      </c>
      <c r="B2301" s="19" t="s">
        <v>7095</v>
      </c>
      <c r="C2301" s="19" t="s">
        <v>7096</v>
      </c>
      <c r="D2301" s="20" t="s">
        <v>1471</v>
      </c>
      <c r="E2301" s="19" t="s">
        <v>7097</v>
      </c>
      <c r="F2301" s="19">
        <v>4999</v>
      </c>
      <c r="G2301" s="19">
        <v>4999</v>
      </c>
      <c r="H2301" s="19">
        <v>1599.68</v>
      </c>
      <c r="I2301" s="19">
        <v>679.86</v>
      </c>
      <c r="J2301" s="19">
        <v>0</v>
      </c>
      <c r="K2301" s="19" t="s">
        <v>2193</v>
      </c>
      <c r="L2301" s="19">
        <v>2279.54</v>
      </c>
      <c r="M2301" s="19">
        <v>2279.54</v>
      </c>
      <c r="N2301" s="19">
        <v>3</v>
      </c>
    </row>
    <row r="2302" s="13" customFormat="1" customHeight="1" spans="1:14">
      <c r="A2302" s="19">
        <f t="shared" si="418"/>
        <v>2300</v>
      </c>
      <c r="B2302" s="19" t="s">
        <v>7098</v>
      </c>
      <c r="C2302" s="19" t="s">
        <v>7099</v>
      </c>
      <c r="D2302" s="20" t="s">
        <v>1475</v>
      </c>
      <c r="E2302" s="19" t="s">
        <v>2900</v>
      </c>
      <c r="F2302" s="19">
        <v>4999</v>
      </c>
      <c r="G2302" s="19">
        <v>4999</v>
      </c>
      <c r="H2302" s="19">
        <f t="shared" ref="H2302:H2308" si="419">F2302*0.16*(MID(K2302,12,2)-MID(K2302,5,2)+1)</f>
        <v>2399.52</v>
      </c>
      <c r="I2302" s="19">
        <v>1019.79</v>
      </c>
      <c r="J2302" s="19">
        <v>0</v>
      </c>
      <c r="K2302" s="19" t="s">
        <v>1744</v>
      </c>
      <c r="L2302" s="19">
        <f t="shared" ref="L2302:L2307" si="420">H2302+I2302</f>
        <v>3419.31</v>
      </c>
      <c r="M2302" s="19">
        <f t="shared" ref="M2302:M2307" si="421">L2302</f>
        <v>3419.31</v>
      </c>
      <c r="N2302" s="19">
        <v>0</v>
      </c>
    </row>
    <row r="2303" s="13" customFormat="1" customHeight="1" spans="1:14">
      <c r="A2303" s="19">
        <f t="shared" si="418"/>
        <v>2301</v>
      </c>
      <c r="B2303" s="19" t="s">
        <v>7100</v>
      </c>
      <c r="C2303" s="19" t="s">
        <v>7101</v>
      </c>
      <c r="D2303" s="20" t="s">
        <v>1479</v>
      </c>
      <c r="E2303" s="19" t="s">
        <v>2712</v>
      </c>
      <c r="F2303" s="19">
        <v>4999</v>
      </c>
      <c r="G2303" s="19">
        <v>4999</v>
      </c>
      <c r="H2303" s="19">
        <f t="shared" ref="H2303:H2305" si="422">799.84*3</f>
        <v>2399.52</v>
      </c>
      <c r="I2303" s="19">
        <f t="shared" ref="I2303:I2305" si="423">339.93*3</f>
        <v>1019.79</v>
      </c>
      <c r="J2303" s="19">
        <v>0</v>
      </c>
      <c r="K2303" s="19" t="s">
        <v>1744</v>
      </c>
      <c r="L2303" s="19">
        <v>3419.31</v>
      </c>
      <c r="M2303" s="19">
        <v>3419.31</v>
      </c>
      <c r="N2303" s="19">
        <v>2</v>
      </c>
    </row>
    <row r="2304" s="13" customFormat="1" customHeight="1" spans="1:14">
      <c r="A2304" s="19">
        <f t="shared" si="418"/>
        <v>2302</v>
      </c>
      <c r="B2304" s="19" t="s">
        <v>7102</v>
      </c>
      <c r="C2304" s="19" t="s">
        <v>7103</v>
      </c>
      <c r="D2304" s="20" t="s">
        <v>1479</v>
      </c>
      <c r="E2304" s="19" t="s">
        <v>7104</v>
      </c>
      <c r="F2304" s="19">
        <v>4999</v>
      </c>
      <c r="G2304" s="19">
        <v>4999</v>
      </c>
      <c r="H2304" s="19">
        <f t="shared" si="422"/>
        <v>2399.52</v>
      </c>
      <c r="I2304" s="19">
        <f t="shared" si="423"/>
        <v>1019.79</v>
      </c>
      <c r="J2304" s="19">
        <v>0</v>
      </c>
      <c r="K2304" s="19" t="s">
        <v>1744</v>
      </c>
      <c r="L2304" s="19">
        <v>3419.31</v>
      </c>
      <c r="M2304" s="19">
        <v>3419.31</v>
      </c>
      <c r="N2304" s="19">
        <v>2</v>
      </c>
    </row>
    <row r="2305" s="13" customFormat="1" customHeight="1" spans="1:14">
      <c r="A2305" s="19">
        <f t="shared" si="418"/>
        <v>2303</v>
      </c>
      <c r="B2305" s="19" t="s">
        <v>7105</v>
      </c>
      <c r="C2305" s="19" t="s">
        <v>7106</v>
      </c>
      <c r="D2305" s="20" t="s">
        <v>1479</v>
      </c>
      <c r="E2305" s="19" t="s">
        <v>7107</v>
      </c>
      <c r="F2305" s="19">
        <v>4999</v>
      </c>
      <c r="G2305" s="19">
        <v>4999</v>
      </c>
      <c r="H2305" s="19">
        <f t="shared" si="422"/>
        <v>2399.52</v>
      </c>
      <c r="I2305" s="19">
        <f t="shared" si="423"/>
        <v>1019.79</v>
      </c>
      <c r="J2305" s="19">
        <v>0</v>
      </c>
      <c r="K2305" s="19" t="s">
        <v>1744</v>
      </c>
      <c r="L2305" s="19">
        <v>3419.31</v>
      </c>
      <c r="M2305" s="19">
        <v>3419.31</v>
      </c>
      <c r="N2305" s="19">
        <v>4</v>
      </c>
    </row>
    <row r="2306" s="13" customFormat="1" customHeight="1" spans="1:14">
      <c r="A2306" s="19">
        <f t="shared" ref="A2306:A2315" si="424">ROW()-2</f>
        <v>2304</v>
      </c>
      <c r="B2306" s="19" t="s">
        <v>7108</v>
      </c>
      <c r="C2306" s="19" t="s">
        <v>7109</v>
      </c>
      <c r="D2306" s="20" t="s">
        <v>1483</v>
      </c>
      <c r="E2306" s="19" t="s">
        <v>7110</v>
      </c>
      <c r="F2306" s="19">
        <v>4999</v>
      </c>
      <c r="G2306" s="19">
        <v>4999</v>
      </c>
      <c r="H2306" s="19">
        <f t="shared" si="419"/>
        <v>2399.52</v>
      </c>
      <c r="I2306" s="19">
        <v>1019.79</v>
      </c>
      <c r="J2306" s="19">
        <v>0</v>
      </c>
      <c r="K2306" s="19" t="s">
        <v>1744</v>
      </c>
      <c r="L2306" s="19">
        <f t="shared" si="420"/>
        <v>3419.31</v>
      </c>
      <c r="M2306" s="19">
        <f t="shared" si="421"/>
        <v>3419.31</v>
      </c>
      <c r="N2306" s="19">
        <v>12</v>
      </c>
    </row>
    <row r="2307" s="13" customFormat="1" customHeight="1" spans="1:14">
      <c r="A2307" s="19">
        <f t="shared" si="424"/>
        <v>2305</v>
      </c>
      <c r="B2307" s="19" t="s">
        <v>7111</v>
      </c>
      <c r="C2307" s="19" t="s">
        <v>5738</v>
      </c>
      <c r="D2307" s="20" t="s">
        <v>1483</v>
      </c>
      <c r="E2307" s="19" t="s">
        <v>2312</v>
      </c>
      <c r="F2307" s="19">
        <v>4999</v>
      </c>
      <c r="G2307" s="19">
        <v>4999</v>
      </c>
      <c r="H2307" s="19">
        <f t="shared" si="419"/>
        <v>2399.52</v>
      </c>
      <c r="I2307" s="19">
        <v>1019.79</v>
      </c>
      <c r="J2307" s="19">
        <v>0</v>
      </c>
      <c r="K2307" s="19" t="s">
        <v>1744</v>
      </c>
      <c r="L2307" s="19">
        <f t="shared" si="420"/>
        <v>3419.31</v>
      </c>
      <c r="M2307" s="19">
        <f t="shared" si="421"/>
        <v>3419.31</v>
      </c>
      <c r="N2307" s="19">
        <v>4</v>
      </c>
    </row>
    <row r="2308" s="13" customFormat="1" customHeight="1" spans="1:14">
      <c r="A2308" s="19">
        <f t="shared" si="424"/>
        <v>2306</v>
      </c>
      <c r="B2308" s="19" t="s">
        <v>7112</v>
      </c>
      <c r="C2308" s="19" t="s">
        <v>7113</v>
      </c>
      <c r="D2308" s="20" t="s">
        <v>1487</v>
      </c>
      <c r="E2308" s="19" t="s">
        <v>4837</v>
      </c>
      <c r="F2308" s="19">
        <v>4999</v>
      </c>
      <c r="G2308" s="19">
        <v>4999</v>
      </c>
      <c r="H2308" s="19">
        <f t="shared" si="419"/>
        <v>2399.52</v>
      </c>
      <c r="I2308" s="19">
        <v>1019.79</v>
      </c>
      <c r="J2308" s="19">
        <v>0</v>
      </c>
      <c r="K2308" s="19" t="s">
        <v>1744</v>
      </c>
      <c r="L2308" s="19">
        <f t="shared" ref="L2308:L2320" si="425">H2308+I2308</f>
        <v>3419.31</v>
      </c>
      <c r="M2308" s="19">
        <f t="shared" ref="M2308:M2320" si="426">L2308</f>
        <v>3419.31</v>
      </c>
      <c r="N2308" s="19">
        <v>33</v>
      </c>
    </row>
    <row r="2309" s="13" customFormat="1" customHeight="1" spans="1:14">
      <c r="A2309" s="19">
        <f t="shared" si="424"/>
        <v>2307</v>
      </c>
      <c r="B2309" s="19" t="s">
        <v>7114</v>
      </c>
      <c r="C2309" s="19" t="s">
        <v>7115</v>
      </c>
      <c r="D2309" s="20" t="s">
        <v>1490</v>
      </c>
      <c r="E2309" s="19" t="s">
        <v>7116</v>
      </c>
      <c r="F2309" s="19">
        <v>4999</v>
      </c>
      <c r="G2309" s="19">
        <v>4999</v>
      </c>
      <c r="H2309" s="19">
        <v>2399.52</v>
      </c>
      <c r="I2309" s="19">
        <v>1019.79</v>
      </c>
      <c r="J2309" s="19">
        <v>0</v>
      </c>
      <c r="K2309" s="19" t="s">
        <v>1744</v>
      </c>
      <c r="L2309" s="19">
        <f t="shared" si="425"/>
        <v>3419.31</v>
      </c>
      <c r="M2309" s="19">
        <f t="shared" si="426"/>
        <v>3419.31</v>
      </c>
      <c r="N2309" s="19">
        <v>21</v>
      </c>
    </row>
    <row r="2310" s="13" customFormat="1" customHeight="1" spans="1:14">
      <c r="A2310" s="19">
        <f t="shared" si="424"/>
        <v>2308</v>
      </c>
      <c r="B2310" s="19" t="s">
        <v>7117</v>
      </c>
      <c r="C2310" s="19" t="s">
        <v>7118</v>
      </c>
      <c r="D2310" s="20" t="s">
        <v>1490</v>
      </c>
      <c r="E2310" s="19" t="s">
        <v>7119</v>
      </c>
      <c r="F2310" s="19">
        <v>4999</v>
      </c>
      <c r="G2310" s="19">
        <v>4999</v>
      </c>
      <c r="H2310" s="19">
        <v>2399.52</v>
      </c>
      <c r="I2310" s="19">
        <v>1019.79</v>
      </c>
      <c r="J2310" s="19">
        <v>0</v>
      </c>
      <c r="K2310" s="19" t="s">
        <v>1744</v>
      </c>
      <c r="L2310" s="19">
        <f t="shared" si="425"/>
        <v>3419.31</v>
      </c>
      <c r="M2310" s="19">
        <f t="shared" si="426"/>
        <v>3419.31</v>
      </c>
      <c r="N2310" s="19">
        <v>17</v>
      </c>
    </row>
    <row r="2311" s="13" customFormat="1" customHeight="1" spans="1:14">
      <c r="A2311" s="19">
        <f t="shared" si="424"/>
        <v>2309</v>
      </c>
      <c r="B2311" s="19" t="s">
        <v>7120</v>
      </c>
      <c r="C2311" s="19" t="s">
        <v>7121</v>
      </c>
      <c r="D2311" s="20" t="s">
        <v>1490</v>
      </c>
      <c r="E2311" s="19" t="s">
        <v>7122</v>
      </c>
      <c r="F2311" s="19">
        <v>4999</v>
      </c>
      <c r="G2311" s="19">
        <v>4999</v>
      </c>
      <c r="H2311" s="19">
        <v>2399.52</v>
      </c>
      <c r="I2311" s="19">
        <v>1019.79</v>
      </c>
      <c r="J2311" s="19">
        <v>0</v>
      </c>
      <c r="K2311" s="19" t="s">
        <v>1744</v>
      </c>
      <c r="L2311" s="19">
        <f t="shared" si="425"/>
        <v>3419.31</v>
      </c>
      <c r="M2311" s="19">
        <f t="shared" si="426"/>
        <v>3419.31</v>
      </c>
      <c r="N2311" s="19">
        <v>16</v>
      </c>
    </row>
    <row r="2312" s="13" customFormat="1" customHeight="1" spans="1:14">
      <c r="A2312" s="19">
        <f t="shared" si="424"/>
        <v>2310</v>
      </c>
      <c r="B2312" s="19" t="s">
        <v>7123</v>
      </c>
      <c r="C2312" s="19" t="s">
        <v>7124</v>
      </c>
      <c r="D2312" s="20" t="s">
        <v>1490</v>
      </c>
      <c r="E2312" s="19" t="s">
        <v>3018</v>
      </c>
      <c r="F2312" s="19">
        <v>4999</v>
      </c>
      <c r="G2312" s="19">
        <v>4999</v>
      </c>
      <c r="H2312" s="19">
        <v>2399.52</v>
      </c>
      <c r="I2312" s="19">
        <v>1019.79</v>
      </c>
      <c r="J2312" s="19">
        <v>0</v>
      </c>
      <c r="K2312" s="19" t="s">
        <v>1744</v>
      </c>
      <c r="L2312" s="19">
        <f t="shared" si="425"/>
        <v>3419.31</v>
      </c>
      <c r="M2312" s="19">
        <f t="shared" si="426"/>
        <v>3419.31</v>
      </c>
      <c r="N2312" s="19">
        <v>22</v>
      </c>
    </row>
    <row r="2313" s="13" customFormat="1" customHeight="1" spans="1:14">
      <c r="A2313" s="19">
        <f t="shared" si="424"/>
        <v>2311</v>
      </c>
      <c r="B2313" s="19" t="s">
        <v>7125</v>
      </c>
      <c r="C2313" s="19" t="s">
        <v>7126</v>
      </c>
      <c r="D2313" s="20" t="s">
        <v>1490</v>
      </c>
      <c r="E2313" s="19" t="s">
        <v>5256</v>
      </c>
      <c r="F2313" s="19">
        <v>4999</v>
      </c>
      <c r="G2313" s="19">
        <v>4999</v>
      </c>
      <c r="H2313" s="19">
        <v>2399.52</v>
      </c>
      <c r="I2313" s="19">
        <v>1019.79</v>
      </c>
      <c r="J2313" s="19">
        <v>0</v>
      </c>
      <c r="K2313" s="19" t="s">
        <v>1744</v>
      </c>
      <c r="L2313" s="19">
        <f t="shared" si="425"/>
        <v>3419.31</v>
      </c>
      <c r="M2313" s="19">
        <f t="shared" si="426"/>
        <v>3419.31</v>
      </c>
      <c r="N2313" s="19">
        <v>0</v>
      </c>
    </row>
    <row r="2314" s="13" customFormat="1" customHeight="1" spans="1:14">
      <c r="A2314" s="19">
        <f t="shared" si="424"/>
        <v>2312</v>
      </c>
      <c r="B2314" s="19" t="s">
        <v>7127</v>
      </c>
      <c r="C2314" s="19" t="s">
        <v>7128</v>
      </c>
      <c r="D2314" s="20" t="s">
        <v>1490</v>
      </c>
      <c r="E2314" s="19" t="s">
        <v>7129</v>
      </c>
      <c r="F2314" s="19">
        <v>4999</v>
      </c>
      <c r="G2314" s="19">
        <v>4999</v>
      </c>
      <c r="H2314" s="19">
        <v>2399.52</v>
      </c>
      <c r="I2314" s="19">
        <v>1019.79</v>
      </c>
      <c r="J2314" s="19">
        <v>0</v>
      </c>
      <c r="K2314" s="19" t="s">
        <v>1744</v>
      </c>
      <c r="L2314" s="19">
        <f t="shared" si="425"/>
        <v>3419.31</v>
      </c>
      <c r="M2314" s="19">
        <f t="shared" si="426"/>
        <v>3419.31</v>
      </c>
      <c r="N2314" s="19">
        <v>0</v>
      </c>
    </row>
    <row r="2315" s="13" customFormat="1" customHeight="1" spans="1:14">
      <c r="A2315" s="19">
        <f t="shared" si="424"/>
        <v>2313</v>
      </c>
      <c r="B2315" s="19" t="s">
        <v>7130</v>
      </c>
      <c r="C2315" s="19" t="s">
        <v>7131</v>
      </c>
      <c r="D2315" s="20" t="s">
        <v>1490</v>
      </c>
      <c r="E2315" s="19" t="s">
        <v>7132</v>
      </c>
      <c r="F2315" s="19">
        <v>4999</v>
      </c>
      <c r="G2315" s="19">
        <v>4999</v>
      </c>
      <c r="H2315" s="19">
        <v>2399.52</v>
      </c>
      <c r="I2315" s="19">
        <v>1019.79</v>
      </c>
      <c r="J2315" s="19">
        <v>0</v>
      </c>
      <c r="K2315" s="19" t="s">
        <v>1744</v>
      </c>
      <c r="L2315" s="19">
        <f t="shared" si="425"/>
        <v>3419.31</v>
      </c>
      <c r="M2315" s="19">
        <f t="shared" si="426"/>
        <v>3419.31</v>
      </c>
      <c r="N2315" s="19">
        <v>0</v>
      </c>
    </row>
    <row r="2316" s="13" customFormat="1" customHeight="1" spans="1:14">
      <c r="A2316" s="19">
        <f t="shared" ref="A2316:A2325" si="427">ROW()-2</f>
        <v>2314</v>
      </c>
      <c r="B2316" s="19" t="s">
        <v>7133</v>
      </c>
      <c r="C2316" s="19" t="s">
        <v>7134</v>
      </c>
      <c r="D2316" s="20" t="s">
        <v>1490</v>
      </c>
      <c r="E2316" s="19" t="s">
        <v>6388</v>
      </c>
      <c r="F2316" s="19">
        <v>4999</v>
      </c>
      <c r="G2316" s="19">
        <v>4999</v>
      </c>
      <c r="H2316" s="19">
        <v>2399.52</v>
      </c>
      <c r="I2316" s="19">
        <v>1019.79</v>
      </c>
      <c r="J2316" s="19">
        <v>0</v>
      </c>
      <c r="K2316" s="19" t="s">
        <v>1744</v>
      </c>
      <c r="L2316" s="19">
        <f t="shared" si="425"/>
        <v>3419.31</v>
      </c>
      <c r="M2316" s="19">
        <f t="shared" si="426"/>
        <v>3419.31</v>
      </c>
      <c r="N2316" s="19">
        <v>0</v>
      </c>
    </row>
    <row r="2317" s="13" customFormat="1" customHeight="1" spans="1:14">
      <c r="A2317" s="19">
        <f t="shared" si="427"/>
        <v>2315</v>
      </c>
      <c r="B2317" s="19" t="s">
        <v>7135</v>
      </c>
      <c r="C2317" s="19" t="s">
        <v>7136</v>
      </c>
      <c r="D2317" s="20" t="s">
        <v>1490</v>
      </c>
      <c r="E2317" s="19" t="s">
        <v>7137</v>
      </c>
      <c r="F2317" s="19">
        <v>4999</v>
      </c>
      <c r="G2317" s="19">
        <v>4999</v>
      </c>
      <c r="H2317" s="19">
        <v>2399.52</v>
      </c>
      <c r="I2317" s="19">
        <v>1019.79</v>
      </c>
      <c r="J2317" s="19">
        <v>0</v>
      </c>
      <c r="K2317" s="19" t="s">
        <v>1744</v>
      </c>
      <c r="L2317" s="19">
        <f t="shared" si="425"/>
        <v>3419.31</v>
      </c>
      <c r="M2317" s="19">
        <f t="shared" si="426"/>
        <v>3419.31</v>
      </c>
      <c r="N2317" s="19">
        <v>0</v>
      </c>
    </row>
    <row r="2318" s="13" customFormat="1" customHeight="1" spans="1:14">
      <c r="A2318" s="19">
        <f t="shared" si="427"/>
        <v>2316</v>
      </c>
      <c r="B2318" s="19" t="s">
        <v>7138</v>
      </c>
      <c r="C2318" s="19" t="s">
        <v>7139</v>
      </c>
      <c r="D2318" s="20" t="s">
        <v>1490</v>
      </c>
      <c r="E2318" s="19" t="s">
        <v>6516</v>
      </c>
      <c r="F2318" s="19">
        <v>4999</v>
      </c>
      <c r="G2318" s="19">
        <v>4999</v>
      </c>
      <c r="H2318" s="19">
        <v>1599.68</v>
      </c>
      <c r="I2318" s="19">
        <v>679.86</v>
      </c>
      <c r="J2318" s="19">
        <v>0</v>
      </c>
      <c r="K2318" s="19" t="s">
        <v>2303</v>
      </c>
      <c r="L2318" s="19">
        <f t="shared" si="425"/>
        <v>2279.54</v>
      </c>
      <c r="M2318" s="19">
        <f t="shared" si="426"/>
        <v>2279.54</v>
      </c>
      <c r="N2318" s="19">
        <v>0</v>
      </c>
    </row>
    <row r="2319" s="13" customFormat="1" customHeight="1" spans="1:14">
      <c r="A2319" s="19">
        <f t="shared" si="427"/>
        <v>2317</v>
      </c>
      <c r="B2319" s="19" t="s">
        <v>7140</v>
      </c>
      <c r="C2319" s="19" t="s">
        <v>7141</v>
      </c>
      <c r="D2319" s="20" t="s">
        <v>1490</v>
      </c>
      <c r="E2319" s="19" t="s">
        <v>4614</v>
      </c>
      <c r="F2319" s="19">
        <v>4999</v>
      </c>
      <c r="G2319" s="19">
        <v>4999</v>
      </c>
      <c r="H2319" s="19">
        <v>799.84</v>
      </c>
      <c r="I2319" s="19">
        <v>339.93</v>
      </c>
      <c r="J2319" s="19">
        <v>0</v>
      </c>
      <c r="K2319" s="19" t="s">
        <v>1976</v>
      </c>
      <c r="L2319" s="19">
        <f t="shared" si="425"/>
        <v>1139.77</v>
      </c>
      <c r="M2319" s="19">
        <f t="shared" si="426"/>
        <v>1139.77</v>
      </c>
      <c r="N2319" s="19">
        <v>0</v>
      </c>
    </row>
    <row r="2320" s="13" customFormat="1" customHeight="1" spans="1:14">
      <c r="A2320" s="19">
        <f t="shared" si="427"/>
        <v>2318</v>
      </c>
      <c r="B2320" s="19" t="s">
        <v>7142</v>
      </c>
      <c r="C2320" s="19" t="s">
        <v>7143</v>
      </c>
      <c r="D2320" s="20" t="s">
        <v>1490</v>
      </c>
      <c r="E2320" s="19" t="s">
        <v>2900</v>
      </c>
      <c r="F2320" s="19">
        <v>4999</v>
      </c>
      <c r="G2320" s="19">
        <v>4999</v>
      </c>
      <c r="H2320" s="19">
        <v>799.84</v>
      </c>
      <c r="I2320" s="19">
        <v>339.93</v>
      </c>
      <c r="J2320" s="19">
        <v>0</v>
      </c>
      <c r="K2320" s="19" t="s">
        <v>1976</v>
      </c>
      <c r="L2320" s="19">
        <f t="shared" si="425"/>
        <v>1139.77</v>
      </c>
      <c r="M2320" s="19">
        <f t="shared" si="426"/>
        <v>1139.77</v>
      </c>
      <c r="N2320" s="19">
        <v>0</v>
      </c>
    </row>
    <row r="2321" s="13" customFormat="1" customHeight="1" spans="1:14">
      <c r="A2321" s="19">
        <f t="shared" si="427"/>
        <v>2319</v>
      </c>
      <c r="B2321" s="19" t="s">
        <v>7144</v>
      </c>
      <c r="C2321" s="19" t="s">
        <v>7145</v>
      </c>
      <c r="D2321" s="20" t="s">
        <v>1494</v>
      </c>
      <c r="E2321" s="19" t="s">
        <v>7146</v>
      </c>
      <c r="F2321" s="19">
        <v>5000</v>
      </c>
      <c r="G2321" s="19">
        <v>5000</v>
      </c>
      <c r="H2321" s="19">
        <f t="shared" ref="H2321:H2325" si="428">F2321*0.16*(MID(K2321,12,2)-MID(K2321,5,2)+1)</f>
        <v>2400</v>
      </c>
      <c r="I2321" s="19">
        <f t="shared" ref="I2321:I2325" si="429">G2321*0.068*(MID(K2321,12,2)-MID(K2321,5,2)+1)</f>
        <v>1020</v>
      </c>
      <c r="J2321" s="19">
        <v>0</v>
      </c>
      <c r="K2321" s="19" t="s">
        <v>1744</v>
      </c>
      <c r="L2321" s="19">
        <f t="shared" ref="L2321:L2347" si="430">H2321+I2321</f>
        <v>3420</v>
      </c>
      <c r="M2321" s="19">
        <f t="shared" ref="M2321:M2325" si="431">L2321</f>
        <v>3420</v>
      </c>
      <c r="N2321" s="19">
        <v>8</v>
      </c>
    </row>
    <row r="2322" s="13" customFormat="1" customHeight="1" spans="1:14">
      <c r="A2322" s="19">
        <f t="shared" si="427"/>
        <v>2320</v>
      </c>
      <c r="B2322" s="19" t="s">
        <v>7147</v>
      </c>
      <c r="C2322" s="19" t="s">
        <v>7148</v>
      </c>
      <c r="D2322" s="20" t="s">
        <v>1494</v>
      </c>
      <c r="E2322" s="19" t="s">
        <v>1882</v>
      </c>
      <c r="F2322" s="19">
        <v>8332</v>
      </c>
      <c r="G2322" s="19">
        <v>8332</v>
      </c>
      <c r="H2322" s="19">
        <f t="shared" si="428"/>
        <v>3999.36</v>
      </c>
      <c r="I2322" s="19">
        <v>1699.74</v>
      </c>
      <c r="J2322" s="19">
        <v>0</v>
      </c>
      <c r="K2322" s="19" t="s">
        <v>1744</v>
      </c>
      <c r="L2322" s="19">
        <f t="shared" si="430"/>
        <v>5699.1</v>
      </c>
      <c r="M2322" s="19">
        <f t="shared" si="431"/>
        <v>5699.1</v>
      </c>
      <c r="N2322" s="19">
        <v>15</v>
      </c>
    </row>
    <row r="2323" s="13" customFormat="1" customHeight="1" spans="1:14">
      <c r="A2323" s="19">
        <f t="shared" si="427"/>
        <v>2321</v>
      </c>
      <c r="B2323" s="19" t="s">
        <v>7149</v>
      </c>
      <c r="C2323" s="19" t="s">
        <v>7150</v>
      </c>
      <c r="D2323" s="20" t="s">
        <v>1494</v>
      </c>
      <c r="E2323" s="19" t="s">
        <v>7151</v>
      </c>
      <c r="F2323" s="19">
        <v>5000</v>
      </c>
      <c r="G2323" s="19">
        <v>5000</v>
      </c>
      <c r="H2323" s="19">
        <f t="shared" si="428"/>
        <v>2400</v>
      </c>
      <c r="I2323" s="19">
        <f t="shared" si="429"/>
        <v>1020</v>
      </c>
      <c r="J2323" s="19">
        <v>0</v>
      </c>
      <c r="K2323" s="19" t="s">
        <v>1744</v>
      </c>
      <c r="L2323" s="19">
        <f t="shared" si="430"/>
        <v>3420</v>
      </c>
      <c r="M2323" s="19">
        <f t="shared" si="431"/>
        <v>3420</v>
      </c>
      <c r="N2323" s="19">
        <v>24</v>
      </c>
    </row>
    <row r="2324" s="13" customFormat="1" customHeight="1" spans="1:14">
      <c r="A2324" s="19">
        <f t="shared" si="427"/>
        <v>2322</v>
      </c>
      <c r="B2324" s="19" t="s">
        <v>7152</v>
      </c>
      <c r="C2324" s="19" t="s">
        <v>7153</v>
      </c>
      <c r="D2324" s="20" t="s">
        <v>1494</v>
      </c>
      <c r="E2324" s="19" t="s">
        <v>7154</v>
      </c>
      <c r="F2324" s="19">
        <v>5000</v>
      </c>
      <c r="G2324" s="19">
        <v>5000</v>
      </c>
      <c r="H2324" s="19">
        <f t="shared" si="428"/>
        <v>2400</v>
      </c>
      <c r="I2324" s="19">
        <f t="shared" si="429"/>
        <v>1020</v>
      </c>
      <c r="J2324" s="19">
        <v>0</v>
      </c>
      <c r="K2324" s="19" t="s">
        <v>1744</v>
      </c>
      <c r="L2324" s="19">
        <f t="shared" si="430"/>
        <v>3420</v>
      </c>
      <c r="M2324" s="19">
        <f t="shared" si="431"/>
        <v>3420</v>
      </c>
      <c r="N2324" s="19">
        <v>0</v>
      </c>
    </row>
    <row r="2325" s="13" customFormat="1" customHeight="1" spans="1:14">
      <c r="A2325" s="19">
        <f t="shared" si="427"/>
        <v>2323</v>
      </c>
      <c r="B2325" s="19" t="s">
        <v>7155</v>
      </c>
      <c r="C2325" s="19" t="s">
        <v>2867</v>
      </c>
      <c r="D2325" s="20" t="s">
        <v>1494</v>
      </c>
      <c r="E2325" s="19" t="s">
        <v>3898</v>
      </c>
      <c r="F2325" s="19">
        <v>5000</v>
      </c>
      <c r="G2325" s="19">
        <v>5000</v>
      </c>
      <c r="H2325" s="19">
        <f t="shared" si="428"/>
        <v>800</v>
      </c>
      <c r="I2325" s="19">
        <f t="shared" si="429"/>
        <v>340</v>
      </c>
      <c r="J2325" s="19">
        <v>0</v>
      </c>
      <c r="K2325" s="19" t="s">
        <v>1976</v>
      </c>
      <c r="L2325" s="19">
        <f t="shared" si="430"/>
        <v>1140</v>
      </c>
      <c r="M2325" s="19">
        <f t="shared" si="431"/>
        <v>1140</v>
      </c>
      <c r="N2325" s="19">
        <v>24</v>
      </c>
    </row>
    <row r="2326" s="13" customFormat="1" customHeight="1" spans="1:14">
      <c r="A2326" s="19">
        <f t="shared" ref="A2326:A2335" si="432">ROW()-2</f>
        <v>2324</v>
      </c>
      <c r="B2326" s="19" t="s">
        <v>7156</v>
      </c>
      <c r="C2326" s="19" t="s">
        <v>2753</v>
      </c>
      <c r="D2326" s="20" t="s">
        <v>1498</v>
      </c>
      <c r="E2326" s="19" t="s">
        <v>7157</v>
      </c>
      <c r="F2326" s="19">
        <v>4999</v>
      </c>
      <c r="G2326" s="19">
        <v>4999</v>
      </c>
      <c r="H2326" s="19">
        <f t="shared" ref="H2326:H2347" si="433">G2326*0.16*(MID(K2326,12,2)-MID(K2326,5,2)+1)</f>
        <v>2399.52</v>
      </c>
      <c r="I2326" s="19">
        <v>1019.79</v>
      </c>
      <c r="J2326" s="19">
        <v>0</v>
      </c>
      <c r="K2326" s="19" t="s">
        <v>1744</v>
      </c>
      <c r="L2326" s="19">
        <f t="shared" si="430"/>
        <v>3419.31</v>
      </c>
      <c r="M2326" s="19">
        <v>3419.31</v>
      </c>
      <c r="N2326" s="19">
        <v>33</v>
      </c>
    </row>
    <row r="2327" s="13" customFormat="1" customHeight="1" spans="1:14">
      <c r="A2327" s="19">
        <f t="shared" si="432"/>
        <v>2325</v>
      </c>
      <c r="B2327" s="19" t="s">
        <v>7158</v>
      </c>
      <c r="C2327" s="19" t="s">
        <v>4181</v>
      </c>
      <c r="D2327" s="20" t="s">
        <v>1498</v>
      </c>
      <c r="E2327" s="19" t="s">
        <v>2475</v>
      </c>
      <c r="F2327" s="19">
        <v>4999</v>
      </c>
      <c r="G2327" s="19">
        <v>4999</v>
      </c>
      <c r="H2327" s="19">
        <f t="shared" si="433"/>
        <v>2399.52</v>
      </c>
      <c r="I2327" s="19">
        <v>1019.79</v>
      </c>
      <c r="J2327" s="19">
        <v>0</v>
      </c>
      <c r="K2327" s="19" t="s">
        <v>1744</v>
      </c>
      <c r="L2327" s="19">
        <f t="shared" si="430"/>
        <v>3419.31</v>
      </c>
      <c r="M2327" s="19">
        <v>3419.31</v>
      </c>
      <c r="N2327" s="19">
        <v>30</v>
      </c>
    </row>
    <row r="2328" s="13" customFormat="1" customHeight="1" spans="1:14">
      <c r="A2328" s="19">
        <f t="shared" si="432"/>
        <v>2326</v>
      </c>
      <c r="B2328" s="19" t="s">
        <v>7159</v>
      </c>
      <c r="C2328" s="19" t="s">
        <v>4680</v>
      </c>
      <c r="D2328" s="20" t="s">
        <v>1498</v>
      </c>
      <c r="E2328" s="19" t="s">
        <v>7160</v>
      </c>
      <c r="F2328" s="19">
        <v>4999</v>
      </c>
      <c r="G2328" s="19">
        <v>4999</v>
      </c>
      <c r="H2328" s="19">
        <f t="shared" si="433"/>
        <v>2399.52</v>
      </c>
      <c r="I2328" s="19">
        <v>1019.79</v>
      </c>
      <c r="J2328" s="19">
        <v>0</v>
      </c>
      <c r="K2328" s="19" t="s">
        <v>1744</v>
      </c>
      <c r="L2328" s="19">
        <f t="shared" si="430"/>
        <v>3419.31</v>
      </c>
      <c r="M2328" s="19">
        <v>3419.31</v>
      </c>
      <c r="N2328" s="19">
        <v>27</v>
      </c>
    </row>
    <row r="2329" s="13" customFormat="1" customHeight="1" spans="1:14">
      <c r="A2329" s="19">
        <f t="shared" si="432"/>
        <v>2327</v>
      </c>
      <c r="B2329" s="19" t="s">
        <v>7161</v>
      </c>
      <c r="C2329" s="19" t="s">
        <v>7162</v>
      </c>
      <c r="D2329" s="20" t="s">
        <v>1498</v>
      </c>
      <c r="E2329" s="19" t="s">
        <v>4102</v>
      </c>
      <c r="F2329" s="19">
        <v>4999</v>
      </c>
      <c r="G2329" s="19">
        <v>4999</v>
      </c>
      <c r="H2329" s="19">
        <f t="shared" si="433"/>
        <v>2399.52</v>
      </c>
      <c r="I2329" s="19">
        <v>1019.79</v>
      </c>
      <c r="J2329" s="19">
        <v>0</v>
      </c>
      <c r="K2329" s="19" t="s">
        <v>1744</v>
      </c>
      <c r="L2329" s="19">
        <f t="shared" si="430"/>
        <v>3419.31</v>
      </c>
      <c r="M2329" s="19">
        <v>3419.31</v>
      </c>
      <c r="N2329" s="19">
        <v>26</v>
      </c>
    </row>
    <row r="2330" s="13" customFormat="1" customHeight="1" spans="1:14">
      <c r="A2330" s="19">
        <f t="shared" si="432"/>
        <v>2328</v>
      </c>
      <c r="B2330" s="19" t="s">
        <v>7163</v>
      </c>
      <c r="C2330" s="19" t="s">
        <v>7164</v>
      </c>
      <c r="D2330" s="20" t="s">
        <v>1498</v>
      </c>
      <c r="E2330" s="19" t="s">
        <v>4350</v>
      </c>
      <c r="F2330" s="19">
        <v>4999</v>
      </c>
      <c r="G2330" s="19">
        <v>4999</v>
      </c>
      <c r="H2330" s="19">
        <f t="shared" si="433"/>
        <v>2399.52</v>
      </c>
      <c r="I2330" s="19">
        <v>1019.79</v>
      </c>
      <c r="J2330" s="19">
        <v>0</v>
      </c>
      <c r="K2330" s="19" t="s">
        <v>1744</v>
      </c>
      <c r="L2330" s="19">
        <f t="shared" si="430"/>
        <v>3419.31</v>
      </c>
      <c r="M2330" s="19">
        <v>3419.31</v>
      </c>
      <c r="N2330" s="19">
        <v>26</v>
      </c>
    </row>
    <row r="2331" s="13" customFormat="1" customHeight="1" spans="1:14">
      <c r="A2331" s="19">
        <f t="shared" si="432"/>
        <v>2329</v>
      </c>
      <c r="B2331" s="19" t="s">
        <v>7165</v>
      </c>
      <c r="C2331" s="19" t="s">
        <v>7166</v>
      </c>
      <c r="D2331" s="20" t="s">
        <v>1498</v>
      </c>
      <c r="E2331" s="19" t="s">
        <v>3422</v>
      </c>
      <c r="F2331" s="19">
        <v>4999</v>
      </c>
      <c r="G2331" s="19">
        <v>4999</v>
      </c>
      <c r="H2331" s="19">
        <f t="shared" si="433"/>
        <v>2399.52</v>
      </c>
      <c r="I2331" s="19">
        <v>1019.79</v>
      </c>
      <c r="J2331" s="19">
        <v>0</v>
      </c>
      <c r="K2331" s="19" t="s">
        <v>1744</v>
      </c>
      <c r="L2331" s="19">
        <f t="shared" si="430"/>
        <v>3419.31</v>
      </c>
      <c r="M2331" s="19">
        <v>3419.31</v>
      </c>
      <c r="N2331" s="19">
        <v>21</v>
      </c>
    </row>
    <row r="2332" s="13" customFormat="1" customHeight="1" spans="1:14">
      <c r="A2332" s="19">
        <f t="shared" si="432"/>
        <v>2330</v>
      </c>
      <c r="B2332" s="19" t="s">
        <v>7167</v>
      </c>
      <c r="C2332" s="19" t="s">
        <v>2268</v>
      </c>
      <c r="D2332" s="20" t="s">
        <v>1498</v>
      </c>
      <c r="E2332" s="19" t="s">
        <v>1891</v>
      </c>
      <c r="F2332" s="19">
        <v>4999</v>
      </c>
      <c r="G2332" s="19">
        <v>4999</v>
      </c>
      <c r="H2332" s="19">
        <f t="shared" si="433"/>
        <v>2399.52</v>
      </c>
      <c r="I2332" s="19">
        <v>1019.79</v>
      </c>
      <c r="J2332" s="19">
        <v>0</v>
      </c>
      <c r="K2332" s="19" t="s">
        <v>1744</v>
      </c>
      <c r="L2332" s="19">
        <f t="shared" si="430"/>
        <v>3419.31</v>
      </c>
      <c r="M2332" s="19">
        <v>3419.31</v>
      </c>
      <c r="N2332" s="19">
        <v>17</v>
      </c>
    </row>
    <row r="2333" s="13" customFormat="1" customHeight="1" spans="1:14">
      <c r="A2333" s="19">
        <f t="shared" si="432"/>
        <v>2331</v>
      </c>
      <c r="B2333" s="19" t="s">
        <v>7168</v>
      </c>
      <c r="C2333" s="19" t="s">
        <v>7169</v>
      </c>
      <c r="D2333" s="20" t="s">
        <v>1498</v>
      </c>
      <c r="E2333" s="19" t="s">
        <v>2272</v>
      </c>
      <c r="F2333" s="19">
        <v>4999</v>
      </c>
      <c r="G2333" s="19">
        <v>4999</v>
      </c>
      <c r="H2333" s="19">
        <f t="shared" si="433"/>
        <v>2399.52</v>
      </c>
      <c r="I2333" s="19">
        <v>1019.79</v>
      </c>
      <c r="J2333" s="19">
        <v>0</v>
      </c>
      <c r="K2333" s="19" t="s">
        <v>1744</v>
      </c>
      <c r="L2333" s="19">
        <f t="shared" si="430"/>
        <v>3419.31</v>
      </c>
      <c r="M2333" s="19">
        <v>3419.31</v>
      </c>
      <c r="N2333" s="19">
        <v>16</v>
      </c>
    </row>
    <row r="2334" s="13" customFormat="1" customHeight="1" spans="1:14">
      <c r="A2334" s="19">
        <f t="shared" si="432"/>
        <v>2332</v>
      </c>
      <c r="B2334" s="19" t="s">
        <v>7170</v>
      </c>
      <c r="C2334" s="19" t="s">
        <v>7171</v>
      </c>
      <c r="D2334" s="20" t="s">
        <v>1498</v>
      </c>
      <c r="E2334" s="19" t="s">
        <v>7172</v>
      </c>
      <c r="F2334" s="19">
        <v>4999</v>
      </c>
      <c r="G2334" s="19">
        <v>4999</v>
      </c>
      <c r="H2334" s="19">
        <f t="shared" si="433"/>
        <v>2399.52</v>
      </c>
      <c r="I2334" s="19">
        <v>1019.79</v>
      </c>
      <c r="J2334" s="19">
        <v>0</v>
      </c>
      <c r="K2334" s="19" t="s">
        <v>1744</v>
      </c>
      <c r="L2334" s="19">
        <f t="shared" si="430"/>
        <v>3419.31</v>
      </c>
      <c r="M2334" s="19">
        <v>3419.31</v>
      </c>
      <c r="N2334" s="19">
        <v>17</v>
      </c>
    </row>
    <row r="2335" s="13" customFormat="1" customHeight="1" spans="1:14">
      <c r="A2335" s="19">
        <f t="shared" si="432"/>
        <v>2333</v>
      </c>
      <c r="B2335" s="19" t="s">
        <v>7173</v>
      </c>
      <c r="C2335" s="19" t="s">
        <v>5563</v>
      </c>
      <c r="D2335" s="20" t="s">
        <v>1498</v>
      </c>
      <c r="E2335" s="19" t="s">
        <v>7174</v>
      </c>
      <c r="F2335" s="19">
        <v>6666</v>
      </c>
      <c r="G2335" s="19">
        <v>6666</v>
      </c>
      <c r="H2335" s="19">
        <f t="shared" si="433"/>
        <v>3199.68</v>
      </c>
      <c r="I2335" s="19">
        <v>1359.86</v>
      </c>
      <c r="J2335" s="19">
        <v>0</v>
      </c>
      <c r="K2335" s="19" t="s">
        <v>1744</v>
      </c>
      <c r="L2335" s="19">
        <f t="shared" si="430"/>
        <v>4559.54</v>
      </c>
      <c r="M2335" s="19">
        <f>L2335</f>
        <v>4559.54</v>
      </c>
      <c r="N2335" s="19">
        <v>14</v>
      </c>
    </row>
    <row r="2336" s="13" customFormat="1" customHeight="1" spans="1:14">
      <c r="A2336" s="19">
        <f t="shared" ref="A2336:A2345" si="434">ROW()-2</f>
        <v>2334</v>
      </c>
      <c r="B2336" s="19" t="s">
        <v>7175</v>
      </c>
      <c r="C2336" s="19" t="s">
        <v>5732</v>
      </c>
      <c r="D2336" s="20" t="s">
        <v>1498</v>
      </c>
      <c r="E2336" s="19" t="s">
        <v>7176</v>
      </c>
      <c r="F2336" s="19">
        <v>4999</v>
      </c>
      <c r="G2336" s="19">
        <v>4999</v>
      </c>
      <c r="H2336" s="19">
        <f t="shared" si="433"/>
        <v>2399.52</v>
      </c>
      <c r="I2336" s="19">
        <v>1019.79</v>
      </c>
      <c r="J2336" s="19">
        <v>0</v>
      </c>
      <c r="K2336" s="19" t="s">
        <v>1744</v>
      </c>
      <c r="L2336" s="19">
        <f t="shared" si="430"/>
        <v>3419.31</v>
      </c>
      <c r="M2336" s="19">
        <v>3419.31</v>
      </c>
      <c r="N2336" s="19">
        <v>26</v>
      </c>
    </row>
    <row r="2337" s="13" customFormat="1" customHeight="1" spans="1:14">
      <c r="A2337" s="19">
        <f t="shared" si="434"/>
        <v>2335</v>
      </c>
      <c r="B2337" s="19" t="s">
        <v>7177</v>
      </c>
      <c r="C2337" s="19" t="s">
        <v>7178</v>
      </c>
      <c r="D2337" s="20" t="s">
        <v>1498</v>
      </c>
      <c r="E2337" s="19" t="s">
        <v>3143</v>
      </c>
      <c r="F2337" s="19">
        <v>4999</v>
      </c>
      <c r="G2337" s="19">
        <v>4999</v>
      </c>
      <c r="H2337" s="19">
        <f t="shared" si="433"/>
        <v>2399.52</v>
      </c>
      <c r="I2337" s="19">
        <v>1019.79</v>
      </c>
      <c r="J2337" s="19">
        <v>0</v>
      </c>
      <c r="K2337" s="19" t="s">
        <v>1744</v>
      </c>
      <c r="L2337" s="19">
        <f t="shared" si="430"/>
        <v>3419.31</v>
      </c>
      <c r="M2337" s="19">
        <v>3419.31</v>
      </c>
      <c r="N2337" s="19">
        <v>13</v>
      </c>
    </row>
    <row r="2338" s="13" customFormat="1" customHeight="1" spans="1:14">
      <c r="A2338" s="19">
        <f t="shared" si="434"/>
        <v>2336</v>
      </c>
      <c r="B2338" s="19" t="s">
        <v>7179</v>
      </c>
      <c r="C2338" s="19" t="s">
        <v>3520</v>
      </c>
      <c r="D2338" s="20" t="s">
        <v>1498</v>
      </c>
      <c r="E2338" s="19" t="s">
        <v>2321</v>
      </c>
      <c r="F2338" s="19">
        <v>4999</v>
      </c>
      <c r="G2338" s="19">
        <v>4999</v>
      </c>
      <c r="H2338" s="19">
        <f t="shared" si="433"/>
        <v>2399.52</v>
      </c>
      <c r="I2338" s="19">
        <v>1019.79</v>
      </c>
      <c r="J2338" s="19">
        <v>0</v>
      </c>
      <c r="K2338" s="19" t="s">
        <v>1744</v>
      </c>
      <c r="L2338" s="19">
        <f t="shared" si="430"/>
        <v>3419.31</v>
      </c>
      <c r="M2338" s="19">
        <v>3419.31</v>
      </c>
      <c r="N2338" s="19">
        <v>13</v>
      </c>
    </row>
    <row r="2339" s="13" customFormat="1" customHeight="1" spans="1:14">
      <c r="A2339" s="19">
        <f t="shared" si="434"/>
        <v>2337</v>
      </c>
      <c r="B2339" s="19" t="s">
        <v>7180</v>
      </c>
      <c r="C2339" s="19" t="s">
        <v>7181</v>
      </c>
      <c r="D2339" s="20" t="s">
        <v>1498</v>
      </c>
      <c r="E2339" s="19" t="s">
        <v>7182</v>
      </c>
      <c r="F2339" s="19">
        <v>4999</v>
      </c>
      <c r="G2339" s="19">
        <v>4999</v>
      </c>
      <c r="H2339" s="19">
        <f t="shared" si="433"/>
        <v>2399.52</v>
      </c>
      <c r="I2339" s="19">
        <v>1019.79</v>
      </c>
      <c r="J2339" s="19">
        <v>0</v>
      </c>
      <c r="K2339" s="19" t="s">
        <v>1744</v>
      </c>
      <c r="L2339" s="19">
        <f t="shared" si="430"/>
        <v>3419.31</v>
      </c>
      <c r="M2339" s="19">
        <v>3419.31</v>
      </c>
      <c r="N2339" s="19">
        <v>12</v>
      </c>
    </row>
    <row r="2340" s="13" customFormat="1" customHeight="1" spans="1:14">
      <c r="A2340" s="19">
        <f t="shared" si="434"/>
        <v>2338</v>
      </c>
      <c r="B2340" s="19" t="s">
        <v>7183</v>
      </c>
      <c r="C2340" s="19" t="s">
        <v>7184</v>
      </c>
      <c r="D2340" s="20" t="s">
        <v>1498</v>
      </c>
      <c r="E2340" s="19" t="s">
        <v>3026</v>
      </c>
      <c r="F2340" s="19">
        <v>4999</v>
      </c>
      <c r="G2340" s="19">
        <v>4999</v>
      </c>
      <c r="H2340" s="19">
        <f t="shared" si="433"/>
        <v>2399.52</v>
      </c>
      <c r="I2340" s="19">
        <v>1019.79</v>
      </c>
      <c r="J2340" s="19">
        <v>0</v>
      </c>
      <c r="K2340" s="19" t="s">
        <v>1744</v>
      </c>
      <c r="L2340" s="19">
        <f t="shared" si="430"/>
        <v>3419.31</v>
      </c>
      <c r="M2340" s="19">
        <v>3419.31</v>
      </c>
      <c r="N2340" s="19">
        <v>13</v>
      </c>
    </row>
    <row r="2341" s="13" customFormat="1" customHeight="1" spans="1:14">
      <c r="A2341" s="19">
        <f t="shared" si="434"/>
        <v>2339</v>
      </c>
      <c r="B2341" s="19" t="s">
        <v>7185</v>
      </c>
      <c r="C2341" s="19" t="s">
        <v>6212</v>
      </c>
      <c r="D2341" s="20" t="s">
        <v>1498</v>
      </c>
      <c r="E2341" s="19" t="s">
        <v>4158</v>
      </c>
      <c r="F2341" s="19">
        <v>4999</v>
      </c>
      <c r="G2341" s="19">
        <v>4999</v>
      </c>
      <c r="H2341" s="19">
        <f t="shared" si="433"/>
        <v>2399.52</v>
      </c>
      <c r="I2341" s="19">
        <v>1019.79</v>
      </c>
      <c r="J2341" s="19">
        <v>0</v>
      </c>
      <c r="K2341" s="19" t="s">
        <v>1744</v>
      </c>
      <c r="L2341" s="19">
        <f t="shared" si="430"/>
        <v>3419.31</v>
      </c>
      <c r="M2341" s="19">
        <v>3419.31</v>
      </c>
      <c r="N2341" s="19">
        <v>13</v>
      </c>
    </row>
    <row r="2342" s="13" customFormat="1" customHeight="1" spans="1:14">
      <c r="A2342" s="19">
        <f t="shared" si="434"/>
        <v>2340</v>
      </c>
      <c r="B2342" s="19" t="s">
        <v>7186</v>
      </c>
      <c r="C2342" s="19" t="s">
        <v>5187</v>
      </c>
      <c r="D2342" s="20" t="s">
        <v>1498</v>
      </c>
      <c r="E2342" s="19" t="s">
        <v>7187</v>
      </c>
      <c r="F2342" s="19">
        <v>4999</v>
      </c>
      <c r="G2342" s="19">
        <v>4999</v>
      </c>
      <c r="H2342" s="19">
        <f t="shared" si="433"/>
        <v>2399.52</v>
      </c>
      <c r="I2342" s="19">
        <v>1019.79</v>
      </c>
      <c r="J2342" s="19">
        <v>0</v>
      </c>
      <c r="K2342" s="19" t="s">
        <v>1744</v>
      </c>
      <c r="L2342" s="19">
        <f t="shared" si="430"/>
        <v>3419.31</v>
      </c>
      <c r="M2342" s="19">
        <v>3419.31</v>
      </c>
      <c r="N2342" s="19">
        <v>12</v>
      </c>
    </row>
    <row r="2343" s="13" customFormat="1" customHeight="1" spans="1:14">
      <c r="A2343" s="19">
        <f t="shared" si="434"/>
        <v>2341</v>
      </c>
      <c r="B2343" s="19" t="s">
        <v>7188</v>
      </c>
      <c r="C2343" s="19" t="s">
        <v>5187</v>
      </c>
      <c r="D2343" s="20" t="s">
        <v>1498</v>
      </c>
      <c r="E2343" s="19" t="s">
        <v>7189</v>
      </c>
      <c r="F2343" s="19">
        <v>4999</v>
      </c>
      <c r="G2343" s="19">
        <v>4999</v>
      </c>
      <c r="H2343" s="19">
        <f t="shared" si="433"/>
        <v>2399.52</v>
      </c>
      <c r="I2343" s="19">
        <v>1019.79</v>
      </c>
      <c r="J2343" s="19">
        <v>0</v>
      </c>
      <c r="K2343" s="19" t="s">
        <v>1744</v>
      </c>
      <c r="L2343" s="19">
        <f t="shared" si="430"/>
        <v>3419.31</v>
      </c>
      <c r="M2343" s="19">
        <v>3419.31</v>
      </c>
      <c r="N2343" s="19">
        <v>11</v>
      </c>
    </row>
    <row r="2344" s="13" customFormat="1" customHeight="1" spans="1:14">
      <c r="A2344" s="19">
        <f t="shared" si="434"/>
        <v>2342</v>
      </c>
      <c r="B2344" s="19" t="s">
        <v>7190</v>
      </c>
      <c r="C2344" s="19" t="s">
        <v>3620</v>
      </c>
      <c r="D2344" s="20" t="s">
        <v>1498</v>
      </c>
      <c r="E2344" s="19" t="s">
        <v>2676</v>
      </c>
      <c r="F2344" s="19">
        <v>4999</v>
      </c>
      <c r="G2344" s="19">
        <v>4999</v>
      </c>
      <c r="H2344" s="19">
        <f t="shared" si="433"/>
        <v>2399.52</v>
      </c>
      <c r="I2344" s="19">
        <v>1019.79</v>
      </c>
      <c r="J2344" s="19">
        <v>0</v>
      </c>
      <c r="K2344" s="19" t="s">
        <v>1744</v>
      </c>
      <c r="L2344" s="19">
        <f t="shared" si="430"/>
        <v>3419.31</v>
      </c>
      <c r="M2344" s="19">
        <v>3419.31</v>
      </c>
      <c r="N2344" s="19">
        <v>11</v>
      </c>
    </row>
    <row r="2345" s="13" customFormat="1" customHeight="1" spans="1:14">
      <c r="A2345" s="19">
        <f t="shared" si="434"/>
        <v>2343</v>
      </c>
      <c r="B2345" s="19" t="s">
        <v>7191</v>
      </c>
      <c r="C2345" s="19" t="s">
        <v>3710</v>
      </c>
      <c r="D2345" s="20" t="s">
        <v>1498</v>
      </c>
      <c r="E2345" s="19" t="s">
        <v>7192</v>
      </c>
      <c r="F2345" s="19">
        <v>4999</v>
      </c>
      <c r="G2345" s="19">
        <v>4999</v>
      </c>
      <c r="H2345" s="19">
        <f t="shared" si="433"/>
        <v>2399.52</v>
      </c>
      <c r="I2345" s="19">
        <v>1019.79</v>
      </c>
      <c r="J2345" s="19">
        <v>0</v>
      </c>
      <c r="K2345" s="19" t="s">
        <v>1744</v>
      </c>
      <c r="L2345" s="19">
        <f t="shared" si="430"/>
        <v>3419.31</v>
      </c>
      <c r="M2345" s="19">
        <v>3419.31</v>
      </c>
      <c r="N2345" s="19">
        <v>9</v>
      </c>
    </row>
    <row r="2346" s="13" customFormat="1" customHeight="1" spans="1:14">
      <c r="A2346" s="19">
        <f t="shared" ref="A2346:A2355" si="435">ROW()-2</f>
        <v>2344</v>
      </c>
      <c r="B2346" s="19" t="s">
        <v>7193</v>
      </c>
      <c r="C2346" s="19" t="s">
        <v>5155</v>
      </c>
      <c r="D2346" s="20" t="s">
        <v>1498</v>
      </c>
      <c r="E2346" s="19" t="s">
        <v>3098</v>
      </c>
      <c r="F2346" s="19">
        <v>4999</v>
      </c>
      <c r="G2346" s="19">
        <v>4999</v>
      </c>
      <c r="H2346" s="19">
        <f t="shared" si="433"/>
        <v>2399.52</v>
      </c>
      <c r="I2346" s="19">
        <v>1019.79</v>
      </c>
      <c r="J2346" s="19">
        <v>0</v>
      </c>
      <c r="K2346" s="19" t="s">
        <v>1744</v>
      </c>
      <c r="L2346" s="19">
        <f t="shared" si="430"/>
        <v>3419.31</v>
      </c>
      <c r="M2346" s="19">
        <v>3419.31</v>
      </c>
      <c r="N2346" s="19">
        <v>8</v>
      </c>
    </row>
    <row r="2347" s="13" customFormat="1" customHeight="1" spans="1:14">
      <c r="A2347" s="19">
        <f t="shared" si="435"/>
        <v>2345</v>
      </c>
      <c r="B2347" s="19" t="s">
        <v>7194</v>
      </c>
      <c r="C2347" s="19" t="s">
        <v>7195</v>
      </c>
      <c r="D2347" s="20" t="s">
        <v>1498</v>
      </c>
      <c r="E2347" s="19" t="s">
        <v>5663</v>
      </c>
      <c r="F2347" s="19">
        <v>4999</v>
      </c>
      <c r="G2347" s="19">
        <v>4999</v>
      </c>
      <c r="H2347" s="19">
        <f t="shared" si="433"/>
        <v>2399.52</v>
      </c>
      <c r="I2347" s="19">
        <v>1019.79</v>
      </c>
      <c r="J2347" s="19">
        <v>0</v>
      </c>
      <c r="K2347" s="19" t="s">
        <v>1744</v>
      </c>
      <c r="L2347" s="19">
        <f t="shared" si="430"/>
        <v>3419.31</v>
      </c>
      <c r="M2347" s="19">
        <v>3419.31</v>
      </c>
      <c r="N2347" s="19">
        <v>4</v>
      </c>
    </row>
    <row r="2348" s="13" customFormat="1" customHeight="1" spans="1:14">
      <c r="A2348" s="19">
        <f t="shared" si="435"/>
        <v>2346</v>
      </c>
      <c r="B2348" s="19" t="s">
        <v>7196</v>
      </c>
      <c r="C2348" s="19" t="s">
        <v>7197</v>
      </c>
      <c r="D2348" s="20" t="s">
        <v>1502</v>
      </c>
      <c r="E2348" s="19" t="s">
        <v>6610</v>
      </c>
      <c r="F2348" s="19">
        <v>4999</v>
      </c>
      <c r="G2348" s="19">
        <v>4999</v>
      </c>
      <c r="H2348" s="19">
        <v>2399.52</v>
      </c>
      <c r="I2348" s="19">
        <v>1019.79</v>
      </c>
      <c r="J2348" s="19">
        <v>0</v>
      </c>
      <c r="K2348" s="19" t="s">
        <v>1744</v>
      </c>
      <c r="L2348" s="19">
        <f t="shared" ref="L2348:L2360" si="436">H2348+I2348</f>
        <v>3419.31</v>
      </c>
      <c r="M2348" s="19">
        <f t="shared" ref="M2348:M2360" si="437">L2348</f>
        <v>3419.31</v>
      </c>
      <c r="N2348" s="19">
        <v>30</v>
      </c>
    </row>
    <row r="2349" s="13" customFormat="1" customHeight="1" spans="1:14">
      <c r="A2349" s="19">
        <f t="shared" si="435"/>
        <v>2347</v>
      </c>
      <c r="B2349" s="19" t="s">
        <v>7198</v>
      </c>
      <c r="C2349" s="19" t="s">
        <v>7199</v>
      </c>
      <c r="D2349" s="20" t="s">
        <v>1502</v>
      </c>
      <c r="E2349" s="19" t="s">
        <v>3579</v>
      </c>
      <c r="F2349" s="19">
        <v>4999</v>
      </c>
      <c r="G2349" s="19">
        <v>4999</v>
      </c>
      <c r="H2349" s="19">
        <v>2399.52</v>
      </c>
      <c r="I2349" s="19">
        <v>1019.79</v>
      </c>
      <c r="J2349" s="19">
        <v>0</v>
      </c>
      <c r="K2349" s="19" t="s">
        <v>1744</v>
      </c>
      <c r="L2349" s="19">
        <f t="shared" si="436"/>
        <v>3419.31</v>
      </c>
      <c r="M2349" s="19">
        <f t="shared" si="437"/>
        <v>3419.31</v>
      </c>
      <c r="N2349" s="19">
        <v>30</v>
      </c>
    </row>
    <row r="2350" s="13" customFormat="1" customHeight="1" spans="1:14">
      <c r="A2350" s="19">
        <f t="shared" si="435"/>
        <v>2348</v>
      </c>
      <c r="B2350" s="19" t="s">
        <v>7200</v>
      </c>
      <c r="C2350" s="19" t="s">
        <v>7201</v>
      </c>
      <c r="D2350" s="20" t="s">
        <v>1502</v>
      </c>
      <c r="E2350" s="19" t="s">
        <v>2515</v>
      </c>
      <c r="F2350" s="19">
        <v>4999</v>
      </c>
      <c r="G2350" s="19">
        <v>4999</v>
      </c>
      <c r="H2350" s="19">
        <v>2399.52</v>
      </c>
      <c r="I2350" s="19">
        <v>1019.79</v>
      </c>
      <c r="J2350" s="19">
        <v>0</v>
      </c>
      <c r="K2350" s="19" t="s">
        <v>1744</v>
      </c>
      <c r="L2350" s="19">
        <f t="shared" si="436"/>
        <v>3419.31</v>
      </c>
      <c r="M2350" s="19">
        <f t="shared" si="437"/>
        <v>3419.31</v>
      </c>
      <c r="N2350" s="19">
        <v>30</v>
      </c>
    </row>
    <row r="2351" s="13" customFormat="1" customHeight="1" spans="1:14">
      <c r="A2351" s="19">
        <f t="shared" si="435"/>
        <v>2349</v>
      </c>
      <c r="B2351" s="19" t="s">
        <v>7202</v>
      </c>
      <c r="C2351" s="19" t="s">
        <v>7203</v>
      </c>
      <c r="D2351" s="20" t="s">
        <v>1502</v>
      </c>
      <c r="E2351" s="19" t="s">
        <v>2083</v>
      </c>
      <c r="F2351" s="19">
        <v>4999</v>
      </c>
      <c r="G2351" s="19">
        <v>4999</v>
      </c>
      <c r="H2351" s="19">
        <v>2399.52</v>
      </c>
      <c r="I2351" s="19">
        <v>1019.79</v>
      </c>
      <c r="J2351" s="19">
        <v>0</v>
      </c>
      <c r="K2351" s="19" t="s">
        <v>1744</v>
      </c>
      <c r="L2351" s="19">
        <f t="shared" si="436"/>
        <v>3419.31</v>
      </c>
      <c r="M2351" s="19">
        <f t="shared" si="437"/>
        <v>3419.31</v>
      </c>
      <c r="N2351" s="19">
        <v>26</v>
      </c>
    </row>
    <row r="2352" s="13" customFormat="1" customHeight="1" spans="1:14">
      <c r="A2352" s="19">
        <f t="shared" si="435"/>
        <v>2350</v>
      </c>
      <c r="B2352" s="19" t="s">
        <v>7204</v>
      </c>
      <c r="C2352" s="19" t="s">
        <v>2040</v>
      </c>
      <c r="D2352" s="20" t="s">
        <v>1502</v>
      </c>
      <c r="E2352" s="19" t="s">
        <v>4757</v>
      </c>
      <c r="F2352" s="19">
        <v>4999</v>
      </c>
      <c r="G2352" s="19">
        <v>4999</v>
      </c>
      <c r="H2352" s="19">
        <v>2399.52</v>
      </c>
      <c r="I2352" s="19">
        <v>1019.79</v>
      </c>
      <c r="J2352" s="19">
        <v>0</v>
      </c>
      <c r="K2352" s="19" t="s">
        <v>1744</v>
      </c>
      <c r="L2352" s="19">
        <f t="shared" si="436"/>
        <v>3419.31</v>
      </c>
      <c r="M2352" s="19">
        <f t="shared" si="437"/>
        <v>3419.31</v>
      </c>
      <c r="N2352" s="19">
        <v>16</v>
      </c>
    </row>
    <row r="2353" s="13" customFormat="1" customHeight="1" spans="1:14">
      <c r="A2353" s="19">
        <f t="shared" si="435"/>
        <v>2351</v>
      </c>
      <c r="B2353" s="19" t="s">
        <v>7205</v>
      </c>
      <c r="C2353" s="19" t="s">
        <v>7206</v>
      </c>
      <c r="D2353" s="20" t="s">
        <v>1502</v>
      </c>
      <c r="E2353" s="19" t="s">
        <v>2129</v>
      </c>
      <c r="F2353" s="19">
        <v>4999</v>
      </c>
      <c r="G2353" s="19">
        <v>4999</v>
      </c>
      <c r="H2353" s="19">
        <v>2399.52</v>
      </c>
      <c r="I2353" s="19">
        <v>1019.79</v>
      </c>
      <c r="J2353" s="19">
        <v>0</v>
      </c>
      <c r="K2353" s="19" t="s">
        <v>1744</v>
      </c>
      <c r="L2353" s="19">
        <f t="shared" si="436"/>
        <v>3419.31</v>
      </c>
      <c r="M2353" s="19">
        <f t="shared" si="437"/>
        <v>3419.31</v>
      </c>
      <c r="N2353" s="19">
        <v>16</v>
      </c>
    </row>
    <row r="2354" s="13" customFormat="1" customHeight="1" spans="1:14">
      <c r="A2354" s="19">
        <f t="shared" si="435"/>
        <v>2352</v>
      </c>
      <c r="B2354" s="19" t="s">
        <v>7207</v>
      </c>
      <c r="C2354" s="19" t="s">
        <v>4383</v>
      </c>
      <c r="D2354" s="20" t="s">
        <v>1502</v>
      </c>
      <c r="E2354" s="19" t="s">
        <v>1988</v>
      </c>
      <c r="F2354" s="19">
        <v>4999</v>
      </c>
      <c r="G2354" s="19">
        <v>4999</v>
      </c>
      <c r="H2354" s="19">
        <v>2399.52</v>
      </c>
      <c r="I2354" s="19">
        <v>1019.79</v>
      </c>
      <c r="J2354" s="19">
        <v>0</v>
      </c>
      <c r="K2354" s="19" t="s">
        <v>1744</v>
      </c>
      <c r="L2354" s="19">
        <f t="shared" si="436"/>
        <v>3419.31</v>
      </c>
      <c r="M2354" s="19">
        <f t="shared" si="437"/>
        <v>3419.31</v>
      </c>
      <c r="N2354" s="19">
        <v>12</v>
      </c>
    </row>
    <row r="2355" s="13" customFormat="1" customHeight="1" spans="1:14">
      <c r="A2355" s="19">
        <f t="shared" si="435"/>
        <v>2353</v>
      </c>
      <c r="B2355" s="19" t="s">
        <v>7208</v>
      </c>
      <c r="C2355" s="19" t="s">
        <v>7209</v>
      </c>
      <c r="D2355" s="20" t="s">
        <v>1502</v>
      </c>
      <c r="E2355" s="19" t="s">
        <v>3041</v>
      </c>
      <c r="F2355" s="19">
        <v>4999</v>
      </c>
      <c r="G2355" s="19">
        <v>4999</v>
      </c>
      <c r="H2355" s="19">
        <v>2399.52</v>
      </c>
      <c r="I2355" s="19">
        <v>1019.79</v>
      </c>
      <c r="J2355" s="19">
        <v>0</v>
      </c>
      <c r="K2355" s="19" t="s">
        <v>1744</v>
      </c>
      <c r="L2355" s="19">
        <f t="shared" si="436"/>
        <v>3419.31</v>
      </c>
      <c r="M2355" s="19">
        <f t="shared" si="437"/>
        <v>3419.31</v>
      </c>
      <c r="N2355" s="19">
        <v>12</v>
      </c>
    </row>
    <row r="2356" s="13" customFormat="1" customHeight="1" spans="1:14">
      <c r="A2356" s="19">
        <f t="shared" ref="A2356:A2365" si="438">ROW()-2</f>
        <v>2354</v>
      </c>
      <c r="B2356" s="19" t="s">
        <v>7210</v>
      </c>
      <c r="C2356" s="19" t="s">
        <v>7211</v>
      </c>
      <c r="D2356" s="20" t="s">
        <v>1502</v>
      </c>
      <c r="E2356" s="19" t="s">
        <v>3805</v>
      </c>
      <c r="F2356" s="19">
        <v>4999</v>
      </c>
      <c r="G2356" s="19">
        <v>4999</v>
      </c>
      <c r="H2356" s="19">
        <v>2399.52</v>
      </c>
      <c r="I2356" s="19">
        <v>1019.79</v>
      </c>
      <c r="J2356" s="19">
        <v>0</v>
      </c>
      <c r="K2356" s="19" t="s">
        <v>1744</v>
      </c>
      <c r="L2356" s="19">
        <f t="shared" si="436"/>
        <v>3419.31</v>
      </c>
      <c r="M2356" s="19">
        <f t="shared" si="437"/>
        <v>3419.31</v>
      </c>
      <c r="N2356" s="19">
        <v>10</v>
      </c>
    </row>
    <row r="2357" s="13" customFormat="1" customHeight="1" spans="1:14">
      <c r="A2357" s="19">
        <f t="shared" si="438"/>
        <v>2355</v>
      </c>
      <c r="B2357" s="19" t="s">
        <v>7212</v>
      </c>
      <c r="C2357" s="19" t="s">
        <v>7213</v>
      </c>
      <c r="D2357" s="20" t="s">
        <v>1502</v>
      </c>
      <c r="E2357" s="19" t="s">
        <v>7214</v>
      </c>
      <c r="F2357" s="19">
        <v>4999</v>
      </c>
      <c r="G2357" s="19">
        <v>4999</v>
      </c>
      <c r="H2357" s="19">
        <v>2399.52</v>
      </c>
      <c r="I2357" s="19">
        <v>1019.79</v>
      </c>
      <c r="J2357" s="19">
        <v>0</v>
      </c>
      <c r="K2357" s="19" t="s">
        <v>1744</v>
      </c>
      <c r="L2357" s="19">
        <f t="shared" si="436"/>
        <v>3419.31</v>
      </c>
      <c r="M2357" s="19">
        <f t="shared" si="437"/>
        <v>3419.31</v>
      </c>
      <c r="N2357" s="19">
        <v>3</v>
      </c>
    </row>
    <row r="2358" s="13" customFormat="1" customHeight="1" spans="1:14">
      <c r="A2358" s="19">
        <f t="shared" si="438"/>
        <v>2356</v>
      </c>
      <c r="B2358" s="19" t="s">
        <v>7215</v>
      </c>
      <c r="C2358" s="19" t="s">
        <v>3855</v>
      </c>
      <c r="D2358" s="20" t="s">
        <v>1502</v>
      </c>
      <c r="E2358" s="19" t="s">
        <v>4775</v>
      </c>
      <c r="F2358" s="19">
        <v>4999</v>
      </c>
      <c r="G2358" s="19">
        <v>4999</v>
      </c>
      <c r="H2358" s="19">
        <v>2399.52</v>
      </c>
      <c r="I2358" s="19">
        <v>1019.79</v>
      </c>
      <c r="J2358" s="19">
        <v>0</v>
      </c>
      <c r="K2358" s="19" t="s">
        <v>1744</v>
      </c>
      <c r="L2358" s="19">
        <f t="shared" si="436"/>
        <v>3419.31</v>
      </c>
      <c r="M2358" s="19">
        <f t="shared" si="437"/>
        <v>3419.31</v>
      </c>
      <c r="N2358" s="19">
        <v>15</v>
      </c>
    </row>
    <row r="2359" s="13" customFormat="1" customHeight="1" spans="1:14">
      <c r="A2359" s="19">
        <f t="shared" si="438"/>
        <v>2357</v>
      </c>
      <c r="B2359" s="19" t="s">
        <v>7216</v>
      </c>
      <c r="C2359" s="19" t="s">
        <v>7217</v>
      </c>
      <c r="D2359" s="20" t="s">
        <v>1502</v>
      </c>
      <c r="E2359" s="19" t="s">
        <v>4596</v>
      </c>
      <c r="F2359" s="19">
        <v>4999</v>
      </c>
      <c r="G2359" s="19">
        <v>4999</v>
      </c>
      <c r="H2359" s="19">
        <v>2399.52</v>
      </c>
      <c r="I2359" s="19">
        <v>1019.79</v>
      </c>
      <c r="J2359" s="19">
        <v>0</v>
      </c>
      <c r="K2359" s="19" t="s">
        <v>1744</v>
      </c>
      <c r="L2359" s="19">
        <f t="shared" si="436"/>
        <v>3419.31</v>
      </c>
      <c r="M2359" s="19">
        <f t="shared" si="437"/>
        <v>3419.31</v>
      </c>
      <c r="N2359" s="19">
        <v>14</v>
      </c>
    </row>
    <row r="2360" s="13" customFormat="1" customHeight="1" spans="1:14">
      <c r="A2360" s="19">
        <f t="shared" si="438"/>
        <v>2358</v>
      </c>
      <c r="B2360" s="19" t="s">
        <v>7218</v>
      </c>
      <c r="C2360" s="19" t="s">
        <v>4362</v>
      </c>
      <c r="D2360" s="20" t="s">
        <v>1502</v>
      </c>
      <c r="E2360" s="19" t="s">
        <v>2083</v>
      </c>
      <c r="F2360" s="19">
        <v>4999</v>
      </c>
      <c r="G2360" s="19">
        <v>4999</v>
      </c>
      <c r="H2360" s="19">
        <v>2399.52</v>
      </c>
      <c r="I2360" s="19">
        <v>1019.79</v>
      </c>
      <c r="J2360" s="19">
        <v>0</v>
      </c>
      <c r="K2360" s="19" t="s">
        <v>1744</v>
      </c>
      <c r="L2360" s="19">
        <f t="shared" si="436"/>
        <v>3419.31</v>
      </c>
      <c r="M2360" s="19">
        <f t="shared" si="437"/>
        <v>3419.31</v>
      </c>
      <c r="N2360" s="19">
        <v>2</v>
      </c>
    </row>
    <row r="2361" s="13" customFormat="1" customHeight="1" spans="1:14">
      <c r="A2361" s="19">
        <f t="shared" si="438"/>
        <v>2359</v>
      </c>
      <c r="B2361" s="19" t="s">
        <v>7219</v>
      </c>
      <c r="C2361" s="19" t="s">
        <v>7220</v>
      </c>
      <c r="D2361" s="20" t="s">
        <v>1506</v>
      </c>
      <c r="E2361" s="19" t="s">
        <v>2120</v>
      </c>
      <c r="F2361" s="19">
        <v>600</v>
      </c>
      <c r="G2361" s="19">
        <v>6000</v>
      </c>
      <c r="H2361" s="19">
        <f>960*3</f>
        <v>2880</v>
      </c>
      <c r="I2361" s="19">
        <f>408*3</f>
        <v>1224</v>
      </c>
      <c r="J2361" s="19">
        <v>0</v>
      </c>
      <c r="K2361" s="19" t="s">
        <v>1744</v>
      </c>
      <c r="L2361" s="19">
        <f t="shared" ref="L2361:L2366" si="439">H2361+I2361</f>
        <v>4104</v>
      </c>
      <c r="M2361" s="19">
        <f t="shared" ref="M2361:M2366" si="440">L2361</f>
        <v>4104</v>
      </c>
      <c r="N2361" s="19">
        <v>30</v>
      </c>
    </row>
    <row r="2362" s="13" customFormat="1" customHeight="1" spans="1:14">
      <c r="A2362" s="19">
        <f t="shared" si="438"/>
        <v>2360</v>
      </c>
      <c r="B2362" s="19" t="s">
        <v>7221</v>
      </c>
      <c r="C2362" s="19" t="s">
        <v>7222</v>
      </c>
      <c r="D2362" s="20" t="s">
        <v>1506</v>
      </c>
      <c r="E2362" s="19" t="s">
        <v>2321</v>
      </c>
      <c r="F2362" s="19">
        <v>4999</v>
      </c>
      <c r="G2362" s="19">
        <v>4999</v>
      </c>
      <c r="H2362" s="19">
        <f t="shared" ref="H2362:H2366" si="441">799.84*3</f>
        <v>2399.52</v>
      </c>
      <c r="I2362" s="19">
        <f t="shared" ref="I2362:I2366" si="442">339.93*3</f>
        <v>1019.79</v>
      </c>
      <c r="J2362" s="19">
        <v>0</v>
      </c>
      <c r="K2362" s="19" t="s">
        <v>1744</v>
      </c>
      <c r="L2362" s="19">
        <f t="shared" si="439"/>
        <v>3419.31</v>
      </c>
      <c r="M2362" s="19">
        <f t="shared" si="440"/>
        <v>3419.31</v>
      </c>
      <c r="N2362" s="19">
        <v>30</v>
      </c>
    </row>
    <row r="2363" s="13" customFormat="1" customHeight="1" spans="1:14">
      <c r="A2363" s="19">
        <f t="shared" si="438"/>
        <v>2361</v>
      </c>
      <c r="B2363" s="19" t="s">
        <v>7223</v>
      </c>
      <c r="C2363" s="19" t="s">
        <v>7224</v>
      </c>
      <c r="D2363" s="20" t="s">
        <v>1506</v>
      </c>
      <c r="E2363" s="19" t="s">
        <v>7225</v>
      </c>
      <c r="F2363" s="19">
        <v>4999</v>
      </c>
      <c r="G2363" s="19">
        <v>4999</v>
      </c>
      <c r="H2363" s="19">
        <f t="shared" si="441"/>
        <v>2399.52</v>
      </c>
      <c r="I2363" s="19">
        <f t="shared" si="442"/>
        <v>1019.79</v>
      </c>
      <c r="J2363" s="19">
        <v>0</v>
      </c>
      <c r="K2363" s="19" t="s">
        <v>1744</v>
      </c>
      <c r="L2363" s="19">
        <f t="shared" si="439"/>
        <v>3419.31</v>
      </c>
      <c r="M2363" s="19">
        <f t="shared" si="440"/>
        <v>3419.31</v>
      </c>
      <c r="N2363" s="19">
        <v>30</v>
      </c>
    </row>
    <row r="2364" s="13" customFormat="1" customHeight="1" spans="1:14">
      <c r="A2364" s="19">
        <f t="shared" si="438"/>
        <v>2362</v>
      </c>
      <c r="B2364" s="19" t="s">
        <v>7226</v>
      </c>
      <c r="C2364" s="19" t="s">
        <v>7227</v>
      </c>
      <c r="D2364" s="20" t="s">
        <v>1506</v>
      </c>
      <c r="E2364" s="19" t="s">
        <v>7228</v>
      </c>
      <c r="F2364" s="19">
        <v>4999</v>
      </c>
      <c r="G2364" s="19">
        <v>4999</v>
      </c>
      <c r="H2364" s="19">
        <f t="shared" si="441"/>
        <v>2399.52</v>
      </c>
      <c r="I2364" s="19">
        <f t="shared" si="442"/>
        <v>1019.79</v>
      </c>
      <c r="J2364" s="19">
        <v>0</v>
      </c>
      <c r="K2364" s="19" t="s">
        <v>1744</v>
      </c>
      <c r="L2364" s="19">
        <f t="shared" si="439"/>
        <v>3419.31</v>
      </c>
      <c r="M2364" s="19">
        <f t="shared" si="440"/>
        <v>3419.31</v>
      </c>
      <c r="N2364" s="19">
        <v>32</v>
      </c>
    </row>
    <row r="2365" s="13" customFormat="1" customHeight="1" spans="1:14">
      <c r="A2365" s="19">
        <f t="shared" si="438"/>
        <v>2363</v>
      </c>
      <c r="B2365" s="19" t="s">
        <v>7229</v>
      </c>
      <c r="C2365" s="19" t="s">
        <v>7230</v>
      </c>
      <c r="D2365" s="20" t="s">
        <v>1506</v>
      </c>
      <c r="E2365" s="19" t="s">
        <v>7231</v>
      </c>
      <c r="F2365" s="19">
        <v>4999</v>
      </c>
      <c r="G2365" s="19">
        <v>4999</v>
      </c>
      <c r="H2365" s="19">
        <f t="shared" si="441"/>
        <v>2399.52</v>
      </c>
      <c r="I2365" s="19">
        <f t="shared" si="442"/>
        <v>1019.79</v>
      </c>
      <c r="J2365" s="19">
        <v>0</v>
      </c>
      <c r="K2365" s="19" t="s">
        <v>1744</v>
      </c>
      <c r="L2365" s="19">
        <f t="shared" si="439"/>
        <v>3419.31</v>
      </c>
      <c r="M2365" s="19">
        <f t="shared" si="440"/>
        <v>3419.31</v>
      </c>
      <c r="N2365" s="19">
        <v>18</v>
      </c>
    </row>
    <row r="2366" s="13" customFormat="1" customHeight="1" spans="1:14">
      <c r="A2366" s="19">
        <f t="shared" ref="A2366:A2375" si="443">ROW()-2</f>
        <v>2364</v>
      </c>
      <c r="B2366" s="19" t="s">
        <v>7232</v>
      </c>
      <c r="C2366" s="19" t="s">
        <v>7233</v>
      </c>
      <c r="D2366" s="20" t="s">
        <v>1506</v>
      </c>
      <c r="E2366" s="19" t="s">
        <v>7234</v>
      </c>
      <c r="F2366" s="19">
        <v>4999</v>
      </c>
      <c r="G2366" s="19">
        <v>4999</v>
      </c>
      <c r="H2366" s="19">
        <f t="shared" si="441"/>
        <v>2399.52</v>
      </c>
      <c r="I2366" s="19">
        <f t="shared" si="442"/>
        <v>1019.79</v>
      </c>
      <c r="J2366" s="19">
        <v>0</v>
      </c>
      <c r="K2366" s="19" t="s">
        <v>1744</v>
      </c>
      <c r="L2366" s="19">
        <f t="shared" si="439"/>
        <v>3419.31</v>
      </c>
      <c r="M2366" s="19">
        <f t="shared" si="440"/>
        <v>3419.31</v>
      </c>
      <c r="N2366" s="19">
        <v>16</v>
      </c>
    </row>
    <row r="2367" s="13" customFormat="1" customHeight="1" spans="1:14">
      <c r="A2367" s="19">
        <f t="shared" si="443"/>
        <v>2365</v>
      </c>
      <c r="B2367" s="19" t="s">
        <v>7235</v>
      </c>
      <c r="C2367" s="19" t="s">
        <v>7236</v>
      </c>
      <c r="D2367" s="20" t="s">
        <v>1510</v>
      </c>
      <c r="E2367" s="19" t="s">
        <v>7237</v>
      </c>
      <c r="F2367" s="19">
        <v>4999</v>
      </c>
      <c r="G2367" s="19">
        <v>4999</v>
      </c>
      <c r="H2367" s="19">
        <v>2399.52</v>
      </c>
      <c r="I2367" s="19">
        <v>1019.79</v>
      </c>
      <c r="J2367" s="19">
        <v>0</v>
      </c>
      <c r="K2367" s="19" t="s">
        <v>1744</v>
      </c>
      <c r="L2367" s="19">
        <v>3419.31</v>
      </c>
      <c r="M2367" s="19">
        <v>3419.31</v>
      </c>
      <c r="N2367" s="19">
        <v>2</v>
      </c>
    </row>
    <row r="2368" s="13" customFormat="1" customHeight="1" spans="1:14">
      <c r="A2368" s="19">
        <f t="shared" si="443"/>
        <v>2366</v>
      </c>
      <c r="B2368" s="19" t="s">
        <v>7238</v>
      </c>
      <c r="C2368" s="19" t="s">
        <v>7239</v>
      </c>
      <c r="D2368" s="20" t="s">
        <v>1514</v>
      </c>
      <c r="E2368" s="19" t="s">
        <v>7240</v>
      </c>
      <c r="F2368" s="19">
        <v>4999</v>
      </c>
      <c r="G2368" s="19">
        <v>4999</v>
      </c>
      <c r="H2368" s="19">
        <v>2399.52</v>
      </c>
      <c r="I2368" s="19">
        <v>1019.79</v>
      </c>
      <c r="J2368" s="19">
        <v>0</v>
      </c>
      <c r="K2368" s="19" t="s">
        <v>1744</v>
      </c>
      <c r="L2368" s="19">
        <v>3419.31</v>
      </c>
      <c r="M2368" s="19">
        <v>3419.31</v>
      </c>
      <c r="N2368" s="19">
        <v>11</v>
      </c>
    </row>
    <row r="2369" s="13" customFormat="1" customHeight="1" spans="1:14">
      <c r="A2369" s="19">
        <f t="shared" si="443"/>
        <v>2367</v>
      </c>
      <c r="B2369" s="19" t="s">
        <v>7241</v>
      </c>
      <c r="C2369" s="19" t="s">
        <v>7242</v>
      </c>
      <c r="D2369" s="20" t="s">
        <v>1514</v>
      </c>
      <c r="E2369" s="19" t="s">
        <v>7243</v>
      </c>
      <c r="F2369" s="19">
        <v>4999</v>
      </c>
      <c r="G2369" s="19">
        <v>4999</v>
      </c>
      <c r="H2369" s="19">
        <v>2399.52</v>
      </c>
      <c r="I2369" s="19">
        <v>1019.79</v>
      </c>
      <c r="J2369" s="19">
        <v>0</v>
      </c>
      <c r="K2369" s="19" t="s">
        <v>1744</v>
      </c>
      <c r="L2369" s="19">
        <v>3419.31</v>
      </c>
      <c r="M2369" s="19">
        <v>3419.31</v>
      </c>
      <c r="N2369" s="19">
        <v>14</v>
      </c>
    </row>
    <row r="2370" s="13" customFormat="1" customHeight="1" spans="1:14">
      <c r="A2370" s="19">
        <f t="shared" si="443"/>
        <v>2368</v>
      </c>
      <c r="B2370" s="19" t="s">
        <v>7244</v>
      </c>
      <c r="C2370" s="19" t="s">
        <v>7245</v>
      </c>
      <c r="D2370" s="20" t="s">
        <v>1514</v>
      </c>
      <c r="E2370" s="19" t="s">
        <v>3402</v>
      </c>
      <c r="F2370" s="19">
        <v>4999</v>
      </c>
      <c r="G2370" s="19">
        <v>4999</v>
      </c>
      <c r="H2370" s="19">
        <v>2399.52</v>
      </c>
      <c r="I2370" s="19">
        <v>1019.79</v>
      </c>
      <c r="J2370" s="19">
        <v>0</v>
      </c>
      <c r="K2370" s="19" t="s">
        <v>1744</v>
      </c>
      <c r="L2370" s="19">
        <v>3419.31</v>
      </c>
      <c r="M2370" s="19">
        <v>3419.31</v>
      </c>
      <c r="N2370" s="19">
        <v>13</v>
      </c>
    </row>
    <row r="2371" s="13" customFormat="1" customHeight="1" spans="1:14">
      <c r="A2371" s="19">
        <f t="shared" si="443"/>
        <v>2369</v>
      </c>
      <c r="B2371" s="19" t="s">
        <v>7246</v>
      </c>
      <c r="C2371" s="19" t="s">
        <v>5850</v>
      </c>
      <c r="D2371" s="20" t="s">
        <v>1514</v>
      </c>
      <c r="E2371" s="19" t="s">
        <v>1997</v>
      </c>
      <c r="F2371" s="19">
        <v>4999</v>
      </c>
      <c r="G2371" s="19">
        <v>4999</v>
      </c>
      <c r="H2371" s="19">
        <v>2399.52</v>
      </c>
      <c r="I2371" s="19">
        <v>1019.79</v>
      </c>
      <c r="J2371" s="19">
        <v>0</v>
      </c>
      <c r="K2371" s="19" t="s">
        <v>1744</v>
      </c>
      <c r="L2371" s="19">
        <v>3419.31</v>
      </c>
      <c r="M2371" s="19">
        <v>3419.31</v>
      </c>
      <c r="N2371" s="19">
        <v>26</v>
      </c>
    </row>
    <row r="2372" s="13" customFormat="1" customHeight="1" spans="1:14">
      <c r="A2372" s="19">
        <f t="shared" si="443"/>
        <v>2370</v>
      </c>
      <c r="B2372" s="19" t="s">
        <v>7247</v>
      </c>
      <c r="C2372" s="19" t="s">
        <v>5029</v>
      </c>
      <c r="D2372" s="20" t="s">
        <v>1514</v>
      </c>
      <c r="E2372" s="19" t="s">
        <v>6857</v>
      </c>
      <c r="F2372" s="19">
        <v>4999</v>
      </c>
      <c r="G2372" s="19">
        <v>4999</v>
      </c>
      <c r="H2372" s="19">
        <v>2399.52</v>
      </c>
      <c r="I2372" s="19">
        <v>1019.79</v>
      </c>
      <c r="J2372" s="19">
        <v>0</v>
      </c>
      <c r="K2372" s="19" t="s">
        <v>1744</v>
      </c>
      <c r="L2372" s="19">
        <v>3419.31</v>
      </c>
      <c r="M2372" s="19">
        <v>3419.31</v>
      </c>
      <c r="N2372" s="19">
        <v>21</v>
      </c>
    </row>
    <row r="2373" s="13" customFormat="1" customHeight="1" spans="1:14">
      <c r="A2373" s="19">
        <f t="shared" si="443"/>
        <v>2371</v>
      </c>
      <c r="B2373" s="19" t="s">
        <v>7248</v>
      </c>
      <c r="C2373" s="19" t="s">
        <v>2122</v>
      </c>
      <c r="D2373" s="20" t="s">
        <v>1514</v>
      </c>
      <c r="E2373" s="19" t="s">
        <v>3606</v>
      </c>
      <c r="F2373" s="19">
        <v>4999</v>
      </c>
      <c r="G2373" s="19">
        <v>4999</v>
      </c>
      <c r="H2373" s="19">
        <v>1599.68</v>
      </c>
      <c r="I2373" s="19">
        <v>679.86</v>
      </c>
      <c r="J2373" s="19">
        <v>0</v>
      </c>
      <c r="K2373" s="19" t="s">
        <v>7249</v>
      </c>
      <c r="L2373" s="19">
        <f>H2373+I2373</f>
        <v>2279.54</v>
      </c>
      <c r="M2373" s="19">
        <f>L2373</f>
        <v>2279.54</v>
      </c>
      <c r="N2373" s="19">
        <v>14</v>
      </c>
    </row>
    <row r="2374" s="13" customFormat="1" customHeight="1" spans="1:14">
      <c r="A2374" s="19">
        <f t="shared" si="443"/>
        <v>2372</v>
      </c>
      <c r="B2374" s="19" t="s">
        <v>7250</v>
      </c>
      <c r="C2374" s="19" t="s">
        <v>4420</v>
      </c>
      <c r="D2374" s="20" t="s">
        <v>1514</v>
      </c>
      <c r="E2374" s="19" t="s">
        <v>3579</v>
      </c>
      <c r="F2374" s="19">
        <v>4999</v>
      </c>
      <c r="G2374" s="19">
        <v>4999</v>
      </c>
      <c r="H2374" s="19">
        <v>2399.52</v>
      </c>
      <c r="I2374" s="19">
        <v>1019.79</v>
      </c>
      <c r="J2374" s="19">
        <v>0</v>
      </c>
      <c r="K2374" s="19" t="s">
        <v>1744</v>
      </c>
      <c r="L2374" s="19">
        <v>3419.31</v>
      </c>
      <c r="M2374" s="19">
        <v>3419.31</v>
      </c>
      <c r="N2374" s="19">
        <v>14</v>
      </c>
    </row>
    <row r="2375" s="13" customFormat="1" customHeight="1" spans="1:14">
      <c r="A2375" s="19">
        <f t="shared" si="443"/>
        <v>2373</v>
      </c>
      <c r="B2375" s="19" t="s">
        <v>7251</v>
      </c>
      <c r="C2375" s="19" t="s">
        <v>7252</v>
      </c>
      <c r="D2375" s="20" t="s">
        <v>1514</v>
      </c>
      <c r="E2375" s="19" t="s">
        <v>2298</v>
      </c>
      <c r="F2375" s="19">
        <v>4999</v>
      </c>
      <c r="G2375" s="19">
        <v>4999</v>
      </c>
      <c r="H2375" s="19">
        <v>2399.52</v>
      </c>
      <c r="I2375" s="19">
        <v>1019.79</v>
      </c>
      <c r="J2375" s="19">
        <v>0</v>
      </c>
      <c r="K2375" s="19" t="s">
        <v>1744</v>
      </c>
      <c r="L2375" s="19">
        <v>3419.31</v>
      </c>
      <c r="M2375" s="19">
        <v>3419.31</v>
      </c>
      <c r="N2375" s="19">
        <v>14</v>
      </c>
    </row>
    <row r="2376" s="13" customFormat="1" customHeight="1" spans="1:14">
      <c r="A2376" s="19">
        <f t="shared" ref="A2376:A2385" si="444">ROW()-2</f>
        <v>2374</v>
      </c>
      <c r="B2376" s="19" t="s">
        <v>7253</v>
      </c>
      <c r="C2376" s="19" t="s">
        <v>2959</v>
      </c>
      <c r="D2376" s="20" t="s">
        <v>1514</v>
      </c>
      <c r="E2376" s="19" t="s">
        <v>5064</v>
      </c>
      <c r="F2376" s="19">
        <v>4999</v>
      </c>
      <c r="G2376" s="19">
        <v>4999</v>
      </c>
      <c r="H2376" s="19">
        <v>2399.52</v>
      </c>
      <c r="I2376" s="19">
        <v>1019.79</v>
      </c>
      <c r="J2376" s="19">
        <v>0</v>
      </c>
      <c r="K2376" s="19" t="s">
        <v>1744</v>
      </c>
      <c r="L2376" s="19">
        <v>3419.31</v>
      </c>
      <c r="M2376" s="19">
        <v>3419.31</v>
      </c>
      <c r="N2376" s="19">
        <v>33</v>
      </c>
    </row>
    <row r="2377" s="13" customFormat="1" customHeight="1" spans="1:14">
      <c r="A2377" s="19">
        <f t="shared" si="444"/>
        <v>2375</v>
      </c>
      <c r="B2377" s="19" t="s">
        <v>7254</v>
      </c>
      <c r="C2377" s="19" t="s">
        <v>7255</v>
      </c>
      <c r="D2377" s="20" t="s">
        <v>1514</v>
      </c>
      <c r="E2377" s="19" t="s">
        <v>2120</v>
      </c>
      <c r="F2377" s="19">
        <v>4999</v>
      </c>
      <c r="G2377" s="19">
        <v>4999</v>
      </c>
      <c r="H2377" s="19">
        <v>2399.52</v>
      </c>
      <c r="I2377" s="19">
        <v>1019.79</v>
      </c>
      <c r="J2377" s="19">
        <v>0</v>
      </c>
      <c r="K2377" s="19" t="s">
        <v>1744</v>
      </c>
      <c r="L2377" s="19">
        <v>3419.31</v>
      </c>
      <c r="M2377" s="19">
        <v>3419.31</v>
      </c>
      <c r="N2377" s="19">
        <v>14</v>
      </c>
    </row>
    <row r="2378" s="13" customFormat="1" customHeight="1" spans="1:14">
      <c r="A2378" s="19">
        <f t="shared" si="444"/>
        <v>2376</v>
      </c>
      <c r="B2378" s="19" t="s">
        <v>7256</v>
      </c>
      <c r="C2378" s="19" t="s">
        <v>7257</v>
      </c>
      <c r="D2378" s="20" t="s">
        <v>1514</v>
      </c>
      <c r="E2378" s="19" t="s">
        <v>1822</v>
      </c>
      <c r="F2378" s="19">
        <v>4999</v>
      </c>
      <c r="G2378" s="19">
        <v>4999</v>
      </c>
      <c r="H2378" s="19">
        <v>2399.52</v>
      </c>
      <c r="I2378" s="19">
        <v>1019.79</v>
      </c>
      <c r="J2378" s="19">
        <v>0</v>
      </c>
      <c r="K2378" s="19" t="s">
        <v>1744</v>
      </c>
      <c r="L2378" s="19">
        <v>3419.31</v>
      </c>
      <c r="M2378" s="19">
        <v>3419.31</v>
      </c>
      <c r="N2378" s="19">
        <v>9</v>
      </c>
    </row>
    <row r="2379" s="13" customFormat="1" customHeight="1" spans="1:14">
      <c r="A2379" s="19">
        <f t="shared" si="444"/>
        <v>2377</v>
      </c>
      <c r="B2379" s="19" t="s">
        <v>7258</v>
      </c>
      <c r="C2379" s="19" t="s">
        <v>7259</v>
      </c>
      <c r="D2379" s="20" t="s">
        <v>1514</v>
      </c>
      <c r="E2379" s="19" t="s">
        <v>2072</v>
      </c>
      <c r="F2379" s="19">
        <v>4999</v>
      </c>
      <c r="G2379" s="19">
        <v>4999</v>
      </c>
      <c r="H2379" s="19">
        <v>2399.52</v>
      </c>
      <c r="I2379" s="19">
        <v>1019.79</v>
      </c>
      <c r="J2379" s="19">
        <v>0</v>
      </c>
      <c r="K2379" s="19" t="s">
        <v>1744</v>
      </c>
      <c r="L2379" s="19">
        <v>3419.31</v>
      </c>
      <c r="M2379" s="19">
        <v>3419.31</v>
      </c>
      <c r="N2379" s="19">
        <v>1</v>
      </c>
    </row>
    <row r="2380" s="13" customFormat="1" customHeight="1" spans="1:14">
      <c r="A2380" s="19">
        <f t="shared" si="444"/>
        <v>2378</v>
      </c>
      <c r="B2380" s="19" t="s">
        <v>7260</v>
      </c>
      <c r="C2380" s="19" t="s">
        <v>3077</v>
      </c>
      <c r="D2380" s="20" t="s">
        <v>1514</v>
      </c>
      <c r="E2380" s="19" t="s">
        <v>3419</v>
      </c>
      <c r="F2380" s="19">
        <v>4999</v>
      </c>
      <c r="G2380" s="19">
        <v>4999</v>
      </c>
      <c r="H2380" s="19">
        <v>2399.52</v>
      </c>
      <c r="I2380" s="19">
        <v>1019.79</v>
      </c>
      <c r="J2380" s="19">
        <v>0</v>
      </c>
      <c r="K2380" s="19" t="s">
        <v>1744</v>
      </c>
      <c r="L2380" s="19">
        <v>3419.31</v>
      </c>
      <c r="M2380" s="19">
        <v>3419.31</v>
      </c>
      <c r="N2380" s="19">
        <v>1</v>
      </c>
    </row>
    <row r="2381" s="13" customFormat="1" customHeight="1" spans="1:14">
      <c r="A2381" s="19">
        <f t="shared" si="444"/>
        <v>2379</v>
      </c>
      <c r="B2381" s="19" t="s">
        <v>7261</v>
      </c>
      <c r="C2381" s="19" t="s">
        <v>6272</v>
      </c>
      <c r="D2381" s="20" t="s">
        <v>1514</v>
      </c>
      <c r="E2381" s="19" t="s">
        <v>1753</v>
      </c>
      <c r="F2381" s="19">
        <v>4999</v>
      </c>
      <c r="G2381" s="19">
        <v>4999</v>
      </c>
      <c r="H2381" s="19">
        <v>1599.68</v>
      </c>
      <c r="I2381" s="19">
        <v>679.86</v>
      </c>
      <c r="J2381" s="19">
        <v>0</v>
      </c>
      <c r="K2381" s="19" t="s">
        <v>7249</v>
      </c>
      <c r="L2381" s="19">
        <f t="shared" ref="L2381:L2384" si="445">H2381+I2381</f>
        <v>2279.54</v>
      </c>
      <c r="M2381" s="19">
        <f t="shared" ref="M2381:M2384" si="446">L2381</f>
        <v>2279.54</v>
      </c>
      <c r="N2381" s="19">
        <v>1</v>
      </c>
    </row>
    <row r="2382" s="13" customFormat="1" customHeight="1" spans="1:14">
      <c r="A2382" s="19">
        <f t="shared" si="444"/>
        <v>2380</v>
      </c>
      <c r="B2382" s="19" t="s">
        <v>7262</v>
      </c>
      <c r="C2382" s="19" t="s">
        <v>7263</v>
      </c>
      <c r="D2382" s="20" t="s">
        <v>1514</v>
      </c>
      <c r="E2382" s="19" t="s">
        <v>3111</v>
      </c>
      <c r="F2382" s="19">
        <v>4999</v>
      </c>
      <c r="G2382" s="19">
        <v>4999</v>
      </c>
      <c r="H2382" s="19">
        <v>2399.52</v>
      </c>
      <c r="I2382" s="19">
        <v>1019.79</v>
      </c>
      <c r="J2382" s="19">
        <v>0</v>
      </c>
      <c r="K2382" s="19" t="s">
        <v>1744</v>
      </c>
      <c r="L2382" s="19">
        <v>3419.31</v>
      </c>
      <c r="M2382" s="19">
        <v>3419.31</v>
      </c>
      <c r="N2382" s="19">
        <v>2</v>
      </c>
    </row>
    <row r="2383" s="13" customFormat="1" customHeight="1" spans="1:14">
      <c r="A2383" s="19">
        <f t="shared" si="444"/>
        <v>2381</v>
      </c>
      <c r="B2383" s="19" t="s">
        <v>7264</v>
      </c>
      <c r="C2383" s="19" t="s">
        <v>4756</v>
      </c>
      <c r="D2383" s="20" t="s">
        <v>1518</v>
      </c>
      <c r="E2383" s="19" t="s">
        <v>7265</v>
      </c>
      <c r="F2383" s="19">
        <v>4999</v>
      </c>
      <c r="G2383" s="19">
        <v>4999</v>
      </c>
      <c r="H2383" s="19">
        <f t="shared" ref="H2383:H2393" si="447">F2383*0.16*(MID(K2383,12,2)-MID(K2383,5,2)+1)</f>
        <v>2399.52</v>
      </c>
      <c r="I2383" s="19">
        <f t="shared" ref="I2383:I2392" si="448">1019.79</f>
        <v>1019.79</v>
      </c>
      <c r="J2383" s="19">
        <v>0</v>
      </c>
      <c r="K2383" s="19" t="s">
        <v>1744</v>
      </c>
      <c r="L2383" s="19">
        <f t="shared" si="445"/>
        <v>3419.31</v>
      </c>
      <c r="M2383" s="19">
        <f t="shared" si="446"/>
        <v>3419.31</v>
      </c>
      <c r="N2383" s="19">
        <v>6</v>
      </c>
    </row>
    <row r="2384" s="13" customFormat="1" customHeight="1" spans="1:14">
      <c r="A2384" s="19">
        <f t="shared" si="444"/>
        <v>2382</v>
      </c>
      <c r="B2384" s="19" t="s">
        <v>7266</v>
      </c>
      <c r="C2384" s="19" t="s">
        <v>2305</v>
      </c>
      <c r="D2384" s="20" t="s">
        <v>1518</v>
      </c>
      <c r="E2384" s="19" t="s">
        <v>7267</v>
      </c>
      <c r="F2384" s="19">
        <v>4999</v>
      </c>
      <c r="G2384" s="19">
        <v>4999</v>
      </c>
      <c r="H2384" s="19">
        <f t="shared" si="447"/>
        <v>2399.52</v>
      </c>
      <c r="I2384" s="19">
        <f t="shared" si="448"/>
        <v>1019.79</v>
      </c>
      <c r="J2384" s="19">
        <v>0</v>
      </c>
      <c r="K2384" s="19" t="s">
        <v>1744</v>
      </c>
      <c r="L2384" s="19">
        <f t="shared" si="445"/>
        <v>3419.31</v>
      </c>
      <c r="M2384" s="19">
        <f t="shared" si="446"/>
        <v>3419.31</v>
      </c>
      <c r="N2384" s="19">
        <v>18</v>
      </c>
    </row>
    <row r="2385" s="13" customFormat="1" customHeight="1" spans="1:14">
      <c r="A2385" s="19">
        <f t="shared" si="444"/>
        <v>2383</v>
      </c>
      <c r="B2385" s="19" t="s">
        <v>7268</v>
      </c>
      <c r="C2385" s="19" t="s">
        <v>7269</v>
      </c>
      <c r="D2385" s="20" t="s">
        <v>1522</v>
      </c>
      <c r="E2385" s="19" t="s">
        <v>6810</v>
      </c>
      <c r="F2385" s="19">
        <v>4999</v>
      </c>
      <c r="G2385" s="19">
        <v>4999</v>
      </c>
      <c r="H2385" s="19">
        <v>2399.52</v>
      </c>
      <c r="I2385" s="19">
        <v>1019.79</v>
      </c>
      <c r="J2385" s="19">
        <v>0</v>
      </c>
      <c r="K2385" s="19" t="s">
        <v>1744</v>
      </c>
      <c r="L2385" s="19">
        <v>3419.31</v>
      </c>
      <c r="M2385" s="19">
        <v>3419.31</v>
      </c>
      <c r="N2385" s="19">
        <v>30</v>
      </c>
    </row>
    <row r="2386" s="13" customFormat="1" customHeight="1" spans="1:14">
      <c r="A2386" s="19">
        <f t="shared" ref="A2386:A2395" si="449">ROW()-2</f>
        <v>2384</v>
      </c>
      <c r="B2386" s="19" t="s">
        <v>7270</v>
      </c>
      <c r="C2386" s="19" t="s">
        <v>7271</v>
      </c>
      <c r="D2386" s="20" t="s">
        <v>1526</v>
      </c>
      <c r="E2386" s="19" t="s">
        <v>4550</v>
      </c>
      <c r="F2386" s="19">
        <v>4999</v>
      </c>
      <c r="G2386" s="19">
        <v>4999</v>
      </c>
      <c r="H2386" s="19">
        <v>2399.52</v>
      </c>
      <c r="I2386" s="19">
        <v>1019.79</v>
      </c>
      <c r="J2386" s="19">
        <v>0</v>
      </c>
      <c r="K2386" s="19" t="s">
        <v>1744</v>
      </c>
      <c r="L2386" s="19">
        <v>3419.31</v>
      </c>
      <c r="M2386" s="19">
        <v>3419.31</v>
      </c>
      <c r="N2386" s="19">
        <v>24</v>
      </c>
    </row>
    <row r="2387" s="13" customFormat="1" customHeight="1" spans="1:14">
      <c r="A2387" s="19">
        <f t="shared" si="449"/>
        <v>2385</v>
      </c>
      <c r="B2387" s="19" t="s">
        <v>7272</v>
      </c>
      <c r="C2387" s="19" t="s">
        <v>7273</v>
      </c>
      <c r="D2387" s="20" t="s">
        <v>1530</v>
      </c>
      <c r="E2387" s="19" t="s">
        <v>7274</v>
      </c>
      <c r="F2387" s="19">
        <v>4999</v>
      </c>
      <c r="G2387" s="19">
        <v>4999</v>
      </c>
      <c r="H2387" s="19">
        <f t="shared" si="447"/>
        <v>2399.52</v>
      </c>
      <c r="I2387" s="19">
        <f t="shared" si="448"/>
        <v>1019.79</v>
      </c>
      <c r="J2387" s="19">
        <v>0</v>
      </c>
      <c r="K2387" s="19" t="s">
        <v>1744</v>
      </c>
      <c r="L2387" s="19">
        <f t="shared" ref="L2387:L2392" si="450">H2387+I2387</f>
        <v>3419.31</v>
      </c>
      <c r="M2387" s="19">
        <f t="shared" ref="M2387:M2392" si="451">L2387</f>
        <v>3419.31</v>
      </c>
      <c r="N2387" s="19">
        <v>5</v>
      </c>
    </row>
    <row r="2388" s="13" customFormat="1" customHeight="1" spans="1:14">
      <c r="A2388" s="19">
        <f t="shared" si="449"/>
        <v>2386</v>
      </c>
      <c r="B2388" s="19" t="s">
        <v>7275</v>
      </c>
      <c r="C2388" s="19" t="s">
        <v>7276</v>
      </c>
      <c r="D2388" s="20" t="s">
        <v>1530</v>
      </c>
      <c r="E2388" s="19" t="s">
        <v>7277</v>
      </c>
      <c r="F2388" s="19">
        <v>4999</v>
      </c>
      <c r="G2388" s="19">
        <v>4999</v>
      </c>
      <c r="H2388" s="19">
        <f t="shared" si="447"/>
        <v>2399.52</v>
      </c>
      <c r="I2388" s="19">
        <f t="shared" si="448"/>
        <v>1019.79</v>
      </c>
      <c r="J2388" s="19">
        <v>0</v>
      </c>
      <c r="K2388" s="19" t="s">
        <v>1744</v>
      </c>
      <c r="L2388" s="19">
        <f t="shared" si="450"/>
        <v>3419.31</v>
      </c>
      <c r="M2388" s="19">
        <f t="shared" si="451"/>
        <v>3419.31</v>
      </c>
      <c r="N2388" s="19">
        <v>5</v>
      </c>
    </row>
    <row r="2389" s="13" customFormat="1" customHeight="1" spans="1:14">
      <c r="A2389" s="19">
        <f t="shared" si="449"/>
        <v>2387</v>
      </c>
      <c r="B2389" s="19" t="s">
        <v>7278</v>
      </c>
      <c r="C2389" s="19" t="s">
        <v>7279</v>
      </c>
      <c r="D2389" s="20" t="s">
        <v>1534</v>
      </c>
      <c r="E2389" s="19" t="s">
        <v>7280</v>
      </c>
      <c r="F2389" s="19">
        <v>4999</v>
      </c>
      <c r="G2389" s="19">
        <v>4999</v>
      </c>
      <c r="H2389" s="19">
        <f t="shared" si="447"/>
        <v>2399.52</v>
      </c>
      <c r="I2389" s="19">
        <f t="shared" si="448"/>
        <v>1019.79</v>
      </c>
      <c r="J2389" s="19">
        <v>0</v>
      </c>
      <c r="K2389" s="19" t="s">
        <v>1744</v>
      </c>
      <c r="L2389" s="19">
        <f t="shared" si="450"/>
        <v>3419.31</v>
      </c>
      <c r="M2389" s="19">
        <f t="shared" si="451"/>
        <v>3419.31</v>
      </c>
      <c r="N2389" s="19">
        <v>6</v>
      </c>
    </row>
    <row r="2390" s="13" customFormat="1" customHeight="1" spans="1:14">
      <c r="A2390" s="19">
        <f t="shared" si="449"/>
        <v>2388</v>
      </c>
      <c r="B2390" s="19" t="s">
        <v>7281</v>
      </c>
      <c r="C2390" s="19" t="s">
        <v>7282</v>
      </c>
      <c r="D2390" s="20" t="s">
        <v>1534</v>
      </c>
      <c r="E2390" s="19" t="s">
        <v>2106</v>
      </c>
      <c r="F2390" s="19">
        <v>4999</v>
      </c>
      <c r="G2390" s="19">
        <v>4999</v>
      </c>
      <c r="H2390" s="19">
        <f t="shared" si="447"/>
        <v>2399.52</v>
      </c>
      <c r="I2390" s="19">
        <f t="shared" si="448"/>
        <v>1019.79</v>
      </c>
      <c r="J2390" s="19">
        <v>0</v>
      </c>
      <c r="K2390" s="19" t="s">
        <v>1744</v>
      </c>
      <c r="L2390" s="19">
        <f t="shared" si="450"/>
        <v>3419.31</v>
      </c>
      <c r="M2390" s="19">
        <f t="shared" si="451"/>
        <v>3419.31</v>
      </c>
      <c r="N2390" s="19">
        <v>4</v>
      </c>
    </row>
    <row r="2391" s="13" customFormat="1" customHeight="1" spans="1:14">
      <c r="A2391" s="19">
        <f t="shared" si="449"/>
        <v>2389</v>
      </c>
      <c r="B2391" s="19" t="s">
        <v>7283</v>
      </c>
      <c r="C2391" s="19" t="s">
        <v>7284</v>
      </c>
      <c r="D2391" s="20" t="s">
        <v>1534</v>
      </c>
      <c r="E2391" s="19" t="s">
        <v>7285</v>
      </c>
      <c r="F2391" s="19">
        <v>4999</v>
      </c>
      <c r="G2391" s="19">
        <v>4999</v>
      </c>
      <c r="H2391" s="19">
        <f t="shared" si="447"/>
        <v>2399.52</v>
      </c>
      <c r="I2391" s="19">
        <f t="shared" si="448"/>
        <v>1019.79</v>
      </c>
      <c r="J2391" s="19">
        <v>0</v>
      </c>
      <c r="K2391" s="19" t="s">
        <v>1744</v>
      </c>
      <c r="L2391" s="19">
        <f t="shared" si="450"/>
        <v>3419.31</v>
      </c>
      <c r="M2391" s="19">
        <f t="shared" si="451"/>
        <v>3419.31</v>
      </c>
      <c r="N2391" s="19">
        <v>4</v>
      </c>
    </row>
    <row r="2392" s="13" customFormat="1" customHeight="1" spans="1:14">
      <c r="A2392" s="19">
        <f t="shared" si="449"/>
        <v>2390</v>
      </c>
      <c r="B2392" s="19" t="s">
        <v>7286</v>
      </c>
      <c r="C2392" s="19" t="s">
        <v>7287</v>
      </c>
      <c r="D2392" s="20" t="s">
        <v>1534</v>
      </c>
      <c r="E2392" s="19" t="s">
        <v>2491</v>
      </c>
      <c r="F2392" s="19">
        <v>4999</v>
      </c>
      <c r="G2392" s="19">
        <v>4999</v>
      </c>
      <c r="H2392" s="19">
        <f t="shared" si="447"/>
        <v>2399.52</v>
      </c>
      <c r="I2392" s="19">
        <f t="shared" si="448"/>
        <v>1019.79</v>
      </c>
      <c r="J2392" s="19">
        <v>0</v>
      </c>
      <c r="K2392" s="19" t="s">
        <v>1744</v>
      </c>
      <c r="L2392" s="19">
        <f t="shared" si="450"/>
        <v>3419.31</v>
      </c>
      <c r="M2392" s="19">
        <f t="shared" si="451"/>
        <v>3419.31</v>
      </c>
      <c r="N2392" s="19">
        <v>3</v>
      </c>
    </row>
    <row r="2393" s="13" customFormat="1" customHeight="1" spans="1:14">
      <c r="A2393" s="19">
        <f t="shared" si="449"/>
        <v>2391</v>
      </c>
      <c r="B2393" s="19" t="s">
        <v>7288</v>
      </c>
      <c r="C2393" s="19" t="s">
        <v>7289</v>
      </c>
      <c r="D2393" s="20" t="s">
        <v>1538</v>
      </c>
      <c r="E2393" s="19" t="s">
        <v>2623</v>
      </c>
      <c r="F2393" s="19">
        <v>8332</v>
      </c>
      <c r="G2393" s="19">
        <v>8332</v>
      </c>
      <c r="H2393" s="19">
        <f t="shared" si="447"/>
        <v>3999.36</v>
      </c>
      <c r="I2393" s="19">
        <v>1699.74</v>
      </c>
      <c r="J2393" s="19">
        <v>0</v>
      </c>
      <c r="K2393" s="19" t="s">
        <v>1744</v>
      </c>
      <c r="L2393" s="19">
        <f t="shared" ref="L2393:L2397" si="452">H2393+I2393</f>
        <v>5699.1</v>
      </c>
      <c r="M2393" s="19">
        <f t="shared" ref="M2393:M2414" si="453">L2393</f>
        <v>5699.1</v>
      </c>
      <c r="N2393" s="19">
        <v>16</v>
      </c>
    </row>
    <row r="2394" s="13" customFormat="1" customHeight="1" spans="1:14">
      <c r="A2394" s="19">
        <f t="shared" si="449"/>
        <v>2392</v>
      </c>
      <c r="B2394" s="19" t="s">
        <v>7290</v>
      </c>
      <c r="C2394" s="19" t="s">
        <v>7291</v>
      </c>
      <c r="D2394" s="20" t="s">
        <v>1538</v>
      </c>
      <c r="E2394" s="19" t="s">
        <v>7292</v>
      </c>
      <c r="F2394" s="19">
        <v>4999</v>
      </c>
      <c r="G2394" s="19">
        <v>4999</v>
      </c>
      <c r="H2394" s="19">
        <v>1599.68</v>
      </c>
      <c r="I2394" s="19">
        <v>679.86</v>
      </c>
      <c r="J2394" s="19">
        <v>0</v>
      </c>
      <c r="K2394" s="19" t="s">
        <v>7293</v>
      </c>
      <c r="L2394" s="19">
        <f t="shared" si="452"/>
        <v>2279.54</v>
      </c>
      <c r="M2394" s="19">
        <f t="shared" si="453"/>
        <v>2279.54</v>
      </c>
      <c r="N2394" s="19">
        <v>9</v>
      </c>
    </row>
    <row r="2395" s="13" customFormat="1" customHeight="1" spans="1:14">
      <c r="A2395" s="19">
        <f t="shared" si="449"/>
        <v>2393</v>
      </c>
      <c r="B2395" s="19" t="s">
        <v>7294</v>
      </c>
      <c r="C2395" s="19" t="s">
        <v>3912</v>
      </c>
      <c r="D2395" s="20" t="s">
        <v>1538</v>
      </c>
      <c r="E2395" s="19" t="s">
        <v>2240</v>
      </c>
      <c r="F2395" s="19">
        <v>4999</v>
      </c>
      <c r="G2395" s="19">
        <v>4999</v>
      </c>
      <c r="H2395" s="19">
        <v>2399.52</v>
      </c>
      <c r="I2395" s="19">
        <v>1019.79</v>
      </c>
      <c r="J2395" s="19">
        <v>0</v>
      </c>
      <c r="K2395" s="19" t="s">
        <v>1744</v>
      </c>
      <c r="L2395" s="19">
        <f t="shared" si="452"/>
        <v>3419.31</v>
      </c>
      <c r="M2395" s="19">
        <f t="shared" si="453"/>
        <v>3419.31</v>
      </c>
      <c r="N2395" s="19">
        <v>9</v>
      </c>
    </row>
    <row r="2396" s="13" customFormat="1" customHeight="1" spans="1:14">
      <c r="A2396" s="19">
        <f t="shared" ref="A2396:A2405" si="454">ROW()-2</f>
        <v>2394</v>
      </c>
      <c r="B2396" s="19" t="s">
        <v>7295</v>
      </c>
      <c r="C2396" s="19" t="s">
        <v>7296</v>
      </c>
      <c r="D2396" s="20" t="s">
        <v>1538</v>
      </c>
      <c r="E2396" s="19" t="s">
        <v>7297</v>
      </c>
      <c r="F2396" s="19">
        <v>4999</v>
      </c>
      <c r="G2396" s="19">
        <v>4999</v>
      </c>
      <c r="H2396" s="19">
        <v>2399.52</v>
      </c>
      <c r="I2396" s="19">
        <v>1019.79</v>
      </c>
      <c r="J2396" s="19">
        <v>0</v>
      </c>
      <c r="K2396" s="19" t="s">
        <v>1744</v>
      </c>
      <c r="L2396" s="19">
        <f t="shared" si="452"/>
        <v>3419.31</v>
      </c>
      <c r="M2396" s="19">
        <f t="shared" si="453"/>
        <v>3419.31</v>
      </c>
      <c r="N2396" s="19">
        <v>7</v>
      </c>
    </row>
    <row r="2397" s="13" customFormat="1" customHeight="1" spans="1:14">
      <c r="A2397" s="19">
        <f t="shared" si="454"/>
        <v>2395</v>
      </c>
      <c r="B2397" s="19" t="s">
        <v>7298</v>
      </c>
      <c r="C2397" s="19" t="s">
        <v>2959</v>
      </c>
      <c r="D2397" s="20" t="s">
        <v>1538</v>
      </c>
      <c r="E2397" s="19" t="s">
        <v>2559</v>
      </c>
      <c r="F2397" s="19">
        <v>4999</v>
      </c>
      <c r="G2397" s="19">
        <v>4999</v>
      </c>
      <c r="H2397" s="19">
        <v>2399.52</v>
      </c>
      <c r="I2397" s="19">
        <v>1019.79</v>
      </c>
      <c r="J2397" s="19">
        <v>0</v>
      </c>
      <c r="K2397" s="19" t="s">
        <v>1744</v>
      </c>
      <c r="L2397" s="19">
        <f t="shared" si="452"/>
        <v>3419.31</v>
      </c>
      <c r="M2397" s="19">
        <f t="shared" si="453"/>
        <v>3419.31</v>
      </c>
      <c r="N2397" s="19">
        <v>0</v>
      </c>
    </row>
    <row r="2398" s="13" customFormat="1" customHeight="1" spans="1:14">
      <c r="A2398" s="19">
        <f t="shared" si="454"/>
        <v>2396</v>
      </c>
      <c r="B2398" s="19" t="s">
        <v>7299</v>
      </c>
      <c r="C2398" s="19" t="s">
        <v>7300</v>
      </c>
      <c r="D2398" s="20" t="s">
        <v>1542</v>
      </c>
      <c r="E2398" s="19" t="s">
        <v>2103</v>
      </c>
      <c r="F2398" s="19">
        <v>4999</v>
      </c>
      <c r="G2398" s="19">
        <v>4999</v>
      </c>
      <c r="H2398" s="19">
        <v>2399.52</v>
      </c>
      <c r="I2398" s="19">
        <v>1019.79</v>
      </c>
      <c r="J2398" s="19">
        <v>0</v>
      </c>
      <c r="K2398" s="19" t="s">
        <v>1744</v>
      </c>
      <c r="L2398" s="19">
        <f t="shared" ref="L2398:L2403" si="455">H2398+I2398+J2398</f>
        <v>3419.31</v>
      </c>
      <c r="M2398" s="19">
        <f t="shared" si="453"/>
        <v>3419.31</v>
      </c>
      <c r="N2398" s="19">
        <v>10</v>
      </c>
    </row>
    <row r="2399" s="13" customFormat="1" customHeight="1" spans="1:14">
      <c r="A2399" s="19">
        <f t="shared" si="454"/>
        <v>2397</v>
      </c>
      <c r="B2399" s="19" t="s">
        <v>7301</v>
      </c>
      <c r="C2399" s="19" t="s">
        <v>7302</v>
      </c>
      <c r="D2399" s="20" t="s">
        <v>1542</v>
      </c>
      <c r="E2399" s="19" t="s">
        <v>1985</v>
      </c>
      <c r="F2399" s="19">
        <v>4999</v>
      </c>
      <c r="G2399" s="19">
        <v>4999</v>
      </c>
      <c r="H2399" s="19">
        <v>2399.52</v>
      </c>
      <c r="I2399" s="19">
        <v>1019.79</v>
      </c>
      <c r="J2399" s="19">
        <v>0</v>
      </c>
      <c r="K2399" s="19" t="s">
        <v>7303</v>
      </c>
      <c r="L2399" s="19">
        <f t="shared" si="455"/>
        <v>3419.31</v>
      </c>
      <c r="M2399" s="19">
        <f t="shared" si="453"/>
        <v>3419.31</v>
      </c>
      <c r="N2399" s="19">
        <v>10</v>
      </c>
    </row>
    <row r="2400" s="13" customFormat="1" customHeight="1" spans="1:14">
      <c r="A2400" s="19">
        <f t="shared" si="454"/>
        <v>2398</v>
      </c>
      <c r="B2400" s="19" t="s">
        <v>7304</v>
      </c>
      <c r="C2400" s="19" t="s">
        <v>2523</v>
      </c>
      <c r="D2400" s="20" t="s">
        <v>1542</v>
      </c>
      <c r="E2400" s="19" t="s">
        <v>2460</v>
      </c>
      <c r="F2400" s="19">
        <v>4999</v>
      </c>
      <c r="G2400" s="19">
        <v>4999</v>
      </c>
      <c r="H2400" s="19">
        <v>2399.52</v>
      </c>
      <c r="I2400" s="19">
        <v>1019.79</v>
      </c>
      <c r="J2400" s="19">
        <v>0</v>
      </c>
      <c r="K2400" s="19" t="s">
        <v>7303</v>
      </c>
      <c r="L2400" s="19">
        <f t="shared" si="455"/>
        <v>3419.31</v>
      </c>
      <c r="M2400" s="19">
        <f t="shared" si="453"/>
        <v>3419.31</v>
      </c>
      <c r="N2400" s="19">
        <v>10</v>
      </c>
    </row>
    <row r="2401" s="13" customFormat="1" customHeight="1" spans="1:14">
      <c r="A2401" s="19">
        <f t="shared" si="454"/>
        <v>2399</v>
      </c>
      <c r="B2401" s="19" t="s">
        <v>7305</v>
      </c>
      <c r="C2401" s="19" t="s">
        <v>7306</v>
      </c>
      <c r="D2401" s="20" t="s">
        <v>1542</v>
      </c>
      <c r="E2401" s="19" t="s">
        <v>7307</v>
      </c>
      <c r="F2401" s="19">
        <v>4999</v>
      </c>
      <c r="G2401" s="19">
        <v>4999</v>
      </c>
      <c r="H2401" s="19">
        <v>2399.52</v>
      </c>
      <c r="I2401" s="19">
        <v>1019.79</v>
      </c>
      <c r="J2401" s="19">
        <v>0</v>
      </c>
      <c r="K2401" s="19" t="s">
        <v>7303</v>
      </c>
      <c r="L2401" s="19">
        <f t="shared" si="455"/>
        <v>3419.31</v>
      </c>
      <c r="M2401" s="19">
        <f t="shared" si="453"/>
        <v>3419.31</v>
      </c>
      <c r="N2401" s="19">
        <v>4</v>
      </c>
    </row>
    <row r="2402" s="13" customFormat="1" customHeight="1" spans="1:14">
      <c r="A2402" s="19">
        <f t="shared" si="454"/>
        <v>2400</v>
      </c>
      <c r="B2402" s="19" t="s">
        <v>7308</v>
      </c>
      <c r="C2402" s="19" t="s">
        <v>7309</v>
      </c>
      <c r="D2402" s="20" t="s">
        <v>1542</v>
      </c>
      <c r="E2402" s="19" t="s">
        <v>7228</v>
      </c>
      <c r="F2402" s="19">
        <v>4999</v>
      </c>
      <c r="G2402" s="19">
        <v>4999</v>
      </c>
      <c r="H2402" s="19">
        <v>2399.52</v>
      </c>
      <c r="I2402" s="19">
        <v>1019.79</v>
      </c>
      <c r="J2402" s="19">
        <v>0</v>
      </c>
      <c r="K2402" s="19" t="s">
        <v>7303</v>
      </c>
      <c r="L2402" s="19">
        <f t="shared" si="455"/>
        <v>3419.31</v>
      </c>
      <c r="M2402" s="19">
        <f t="shared" si="453"/>
        <v>3419.31</v>
      </c>
      <c r="N2402" s="19">
        <v>3</v>
      </c>
    </row>
    <row r="2403" s="13" customFormat="1" customHeight="1" spans="1:14">
      <c r="A2403" s="19">
        <f t="shared" si="454"/>
        <v>2401</v>
      </c>
      <c r="B2403" s="19" t="s">
        <v>7310</v>
      </c>
      <c r="C2403" s="19" t="s">
        <v>7311</v>
      </c>
      <c r="D2403" s="20" t="s">
        <v>1542</v>
      </c>
      <c r="E2403" s="19" t="s">
        <v>2038</v>
      </c>
      <c r="F2403" s="19">
        <v>4999</v>
      </c>
      <c r="G2403" s="19">
        <v>4999</v>
      </c>
      <c r="H2403" s="19">
        <v>1599.68</v>
      </c>
      <c r="I2403" s="19">
        <v>679.86</v>
      </c>
      <c r="J2403" s="19">
        <v>0</v>
      </c>
      <c r="K2403" s="19" t="s">
        <v>7312</v>
      </c>
      <c r="L2403" s="19">
        <f t="shared" si="455"/>
        <v>2279.54</v>
      </c>
      <c r="M2403" s="19">
        <f t="shared" si="453"/>
        <v>2279.54</v>
      </c>
      <c r="N2403" s="19">
        <v>0</v>
      </c>
    </row>
    <row r="2404" s="13" customFormat="1" customHeight="1" spans="1:14">
      <c r="A2404" s="19">
        <f t="shared" si="454"/>
        <v>2402</v>
      </c>
      <c r="B2404" s="19" t="s">
        <v>7313</v>
      </c>
      <c r="C2404" s="19" t="s">
        <v>7314</v>
      </c>
      <c r="D2404" s="20" t="s">
        <v>1546</v>
      </c>
      <c r="E2404" s="19" t="s">
        <v>7315</v>
      </c>
      <c r="F2404" s="19">
        <v>4999</v>
      </c>
      <c r="G2404" s="19">
        <v>4999</v>
      </c>
      <c r="H2404" s="19">
        <v>2399.52</v>
      </c>
      <c r="I2404" s="19">
        <v>1019.79</v>
      </c>
      <c r="J2404" s="19">
        <v>0</v>
      </c>
      <c r="K2404" s="19" t="s">
        <v>1744</v>
      </c>
      <c r="L2404" s="19">
        <v>3419.31</v>
      </c>
      <c r="M2404" s="19">
        <v>3419.31</v>
      </c>
      <c r="N2404" s="19">
        <v>14</v>
      </c>
    </row>
    <row r="2405" s="13" customFormat="1" customHeight="1" spans="1:14">
      <c r="A2405" s="19">
        <f t="shared" si="454"/>
        <v>2403</v>
      </c>
      <c r="B2405" s="19" t="s">
        <v>3797</v>
      </c>
      <c r="C2405" s="19" t="s">
        <v>7316</v>
      </c>
      <c r="D2405" s="20" t="s">
        <v>1546</v>
      </c>
      <c r="E2405" s="19" t="s">
        <v>7317</v>
      </c>
      <c r="F2405" s="19">
        <v>4999</v>
      </c>
      <c r="G2405" s="19">
        <v>4999</v>
      </c>
      <c r="H2405" s="19">
        <v>2399.52</v>
      </c>
      <c r="I2405" s="19">
        <v>1019.79</v>
      </c>
      <c r="J2405" s="19">
        <v>0</v>
      </c>
      <c r="K2405" s="19" t="s">
        <v>1744</v>
      </c>
      <c r="L2405" s="19">
        <v>3419.31</v>
      </c>
      <c r="M2405" s="19">
        <v>3419.31</v>
      </c>
      <c r="N2405" s="19">
        <v>13</v>
      </c>
    </row>
    <row r="2406" s="13" customFormat="1" customHeight="1" spans="1:14">
      <c r="A2406" s="19">
        <f t="shared" ref="A2406:A2415" si="456">ROW()-2</f>
        <v>2404</v>
      </c>
      <c r="B2406" s="19" t="s">
        <v>7033</v>
      </c>
      <c r="C2406" s="19" t="s">
        <v>7318</v>
      </c>
      <c r="D2406" s="20" t="s">
        <v>1546</v>
      </c>
      <c r="E2406" s="19" t="s">
        <v>7319</v>
      </c>
      <c r="F2406" s="19">
        <v>4999</v>
      </c>
      <c r="G2406" s="19">
        <v>4999</v>
      </c>
      <c r="H2406" s="19">
        <v>2399.52</v>
      </c>
      <c r="I2406" s="19">
        <v>1019.79</v>
      </c>
      <c r="J2406" s="19">
        <v>0</v>
      </c>
      <c r="K2406" s="19" t="s">
        <v>1744</v>
      </c>
      <c r="L2406" s="19">
        <v>3419.31</v>
      </c>
      <c r="M2406" s="19">
        <v>3419.31</v>
      </c>
      <c r="N2406" s="19">
        <v>16</v>
      </c>
    </row>
    <row r="2407" s="13" customFormat="1" customHeight="1" spans="1:14">
      <c r="A2407" s="19">
        <f t="shared" si="456"/>
        <v>2405</v>
      </c>
      <c r="B2407" s="19" t="s">
        <v>7320</v>
      </c>
      <c r="C2407" s="19" t="s">
        <v>7321</v>
      </c>
      <c r="D2407" s="20" t="s">
        <v>1546</v>
      </c>
      <c r="E2407" s="19" t="s">
        <v>3053</v>
      </c>
      <c r="F2407" s="19">
        <v>4999</v>
      </c>
      <c r="G2407" s="19">
        <v>4999</v>
      </c>
      <c r="H2407" s="19">
        <v>2399.52</v>
      </c>
      <c r="I2407" s="19">
        <v>1019.79</v>
      </c>
      <c r="J2407" s="19">
        <v>0</v>
      </c>
      <c r="K2407" s="19" t="s">
        <v>1744</v>
      </c>
      <c r="L2407" s="19">
        <v>3419.31</v>
      </c>
      <c r="M2407" s="19">
        <v>3419.31</v>
      </c>
      <c r="N2407" s="19">
        <v>16</v>
      </c>
    </row>
    <row r="2408" s="13" customFormat="1" customHeight="1" spans="1:14">
      <c r="A2408" s="19">
        <f t="shared" si="456"/>
        <v>2406</v>
      </c>
      <c r="B2408" s="19" t="s">
        <v>7322</v>
      </c>
      <c r="C2408" s="19" t="s">
        <v>7323</v>
      </c>
      <c r="D2408" s="20" t="s">
        <v>1546</v>
      </c>
      <c r="E2408" s="19" t="s">
        <v>4357</v>
      </c>
      <c r="F2408" s="19">
        <v>4999</v>
      </c>
      <c r="G2408" s="19">
        <v>4999</v>
      </c>
      <c r="H2408" s="19">
        <v>2399.52</v>
      </c>
      <c r="I2408" s="19">
        <v>1019.79</v>
      </c>
      <c r="J2408" s="19">
        <v>0</v>
      </c>
      <c r="K2408" s="19" t="s">
        <v>1744</v>
      </c>
      <c r="L2408" s="19">
        <v>3419.31</v>
      </c>
      <c r="M2408" s="19">
        <v>3419.31</v>
      </c>
      <c r="N2408" s="19">
        <v>5</v>
      </c>
    </row>
    <row r="2409" s="13" customFormat="1" customHeight="1" spans="1:14">
      <c r="A2409" s="19">
        <f t="shared" si="456"/>
        <v>2407</v>
      </c>
      <c r="B2409" s="19" t="s">
        <v>1118</v>
      </c>
      <c r="C2409" s="19" t="s">
        <v>7324</v>
      </c>
      <c r="D2409" s="20" t="s">
        <v>1546</v>
      </c>
      <c r="E2409" s="19" t="s">
        <v>1813</v>
      </c>
      <c r="F2409" s="19">
        <v>4999</v>
      </c>
      <c r="G2409" s="19">
        <v>4999</v>
      </c>
      <c r="H2409" s="19">
        <v>2399.52</v>
      </c>
      <c r="I2409" s="19">
        <v>1019.79</v>
      </c>
      <c r="J2409" s="19">
        <v>0</v>
      </c>
      <c r="K2409" s="19" t="s">
        <v>1744</v>
      </c>
      <c r="L2409" s="19">
        <v>3419.31</v>
      </c>
      <c r="M2409" s="19">
        <v>3419.31</v>
      </c>
      <c r="N2409" s="19">
        <v>4</v>
      </c>
    </row>
    <row r="2410" s="13" customFormat="1" customHeight="1" spans="1:14">
      <c r="A2410" s="19">
        <f t="shared" si="456"/>
        <v>2408</v>
      </c>
      <c r="B2410" s="19" t="s">
        <v>7325</v>
      </c>
      <c r="C2410" s="19" t="s">
        <v>7326</v>
      </c>
      <c r="D2410" s="20" t="s">
        <v>1546</v>
      </c>
      <c r="E2410" s="19" t="s">
        <v>2688</v>
      </c>
      <c r="F2410" s="19">
        <v>4999</v>
      </c>
      <c r="G2410" s="19">
        <v>4999</v>
      </c>
      <c r="H2410" s="19">
        <v>799.84</v>
      </c>
      <c r="I2410" s="19">
        <v>339.93</v>
      </c>
      <c r="J2410" s="19">
        <v>0</v>
      </c>
      <c r="K2410" s="19" t="s">
        <v>1976</v>
      </c>
      <c r="L2410" s="19">
        <f>H2410+I2410</f>
        <v>1139.77</v>
      </c>
      <c r="M2410" s="19">
        <f>L2410</f>
        <v>1139.77</v>
      </c>
      <c r="N2410" s="19">
        <v>0</v>
      </c>
    </row>
    <row r="2411" s="13" customFormat="1" customHeight="1" spans="1:14">
      <c r="A2411" s="19">
        <f t="shared" si="456"/>
        <v>2409</v>
      </c>
      <c r="B2411" s="19" t="s">
        <v>7327</v>
      </c>
      <c r="C2411" s="19" t="s">
        <v>7328</v>
      </c>
      <c r="D2411" s="20" t="s">
        <v>1546</v>
      </c>
      <c r="E2411" s="19" t="s">
        <v>2704</v>
      </c>
      <c r="F2411" s="19">
        <v>4999</v>
      </c>
      <c r="G2411" s="19">
        <v>4999</v>
      </c>
      <c r="H2411" s="19">
        <v>2399.52</v>
      </c>
      <c r="I2411" s="19">
        <v>1019.79</v>
      </c>
      <c r="J2411" s="19">
        <v>0</v>
      </c>
      <c r="K2411" s="19" t="s">
        <v>1744</v>
      </c>
      <c r="L2411" s="19">
        <v>3419.31</v>
      </c>
      <c r="M2411" s="19">
        <v>3419.31</v>
      </c>
      <c r="N2411" s="19">
        <v>14</v>
      </c>
    </row>
    <row r="2412" s="13" customFormat="1" customHeight="1" spans="1:14">
      <c r="A2412" s="19">
        <f t="shared" si="456"/>
        <v>2410</v>
      </c>
      <c r="B2412" s="19" t="s">
        <v>7329</v>
      </c>
      <c r="C2412" s="19" t="s">
        <v>7330</v>
      </c>
      <c r="D2412" s="20" t="s">
        <v>1546</v>
      </c>
      <c r="E2412" s="19" t="s">
        <v>2120</v>
      </c>
      <c r="F2412" s="19">
        <v>4999</v>
      </c>
      <c r="G2412" s="19">
        <v>4999</v>
      </c>
      <c r="H2412" s="19">
        <v>1599.68</v>
      </c>
      <c r="I2412" s="19">
        <v>679.86</v>
      </c>
      <c r="J2412" s="19">
        <v>0</v>
      </c>
      <c r="K2412" s="19" t="s">
        <v>2303</v>
      </c>
      <c r="L2412" s="19">
        <v>2279.54</v>
      </c>
      <c r="M2412" s="19">
        <v>2279.54</v>
      </c>
      <c r="N2412" s="19">
        <v>0</v>
      </c>
    </row>
    <row r="2413" s="13" customFormat="1" customHeight="1" spans="1:14">
      <c r="A2413" s="19">
        <f t="shared" si="456"/>
        <v>2411</v>
      </c>
      <c r="B2413" s="19" t="s">
        <v>7331</v>
      </c>
      <c r="C2413" s="19" t="s">
        <v>7332</v>
      </c>
      <c r="D2413" s="20" t="s">
        <v>1546</v>
      </c>
      <c r="E2413" s="19" t="s">
        <v>2220</v>
      </c>
      <c r="F2413" s="19">
        <v>4999</v>
      </c>
      <c r="G2413" s="19">
        <v>4999</v>
      </c>
      <c r="H2413" s="19">
        <v>799.84</v>
      </c>
      <c r="I2413" s="19">
        <v>339.93</v>
      </c>
      <c r="J2413" s="19">
        <v>0</v>
      </c>
      <c r="K2413" s="19" t="s">
        <v>1976</v>
      </c>
      <c r="L2413" s="19">
        <f>H2413+I2413</f>
        <v>1139.77</v>
      </c>
      <c r="M2413" s="19">
        <f>L2413</f>
        <v>1139.77</v>
      </c>
      <c r="N2413" s="19">
        <v>24</v>
      </c>
    </row>
    <row r="2414" s="13" customFormat="1" customHeight="1" spans="1:14">
      <c r="A2414" s="19">
        <f t="shared" si="456"/>
        <v>2412</v>
      </c>
      <c r="B2414" s="19" t="s">
        <v>7333</v>
      </c>
      <c r="C2414" s="19" t="s">
        <v>2599</v>
      </c>
      <c r="D2414" s="20" t="s">
        <v>1550</v>
      </c>
      <c r="E2414" s="19" t="s">
        <v>4580</v>
      </c>
      <c r="F2414" s="19">
        <v>4999</v>
      </c>
      <c r="G2414" s="19">
        <v>4999</v>
      </c>
      <c r="H2414" s="19">
        <v>2399.52</v>
      </c>
      <c r="I2414" s="19">
        <v>1019.79</v>
      </c>
      <c r="J2414" s="19">
        <v>0</v>
      </c>
      <c r="K2414" s="19" t="s">
        <v>7334</v>
      </c>
      <c r="L2414" s="19">
        <v>3419.31</v>
      </c>
      <c r="M2414" s="19">
        <v>3419.31</v>
      </c>
      <c r="N2414" s="19">
        <v>23</v>
      </c>
    </row>
    <row r="2415" s="13" customFormat="1" customHeight="1" spans="1:14">
      <c r="A2415" s="19">
        <f t="shared" ref="A2415:A2424" si="457">ROW()-2</f>
        <v>2413</v>
      </c>
      <c r="B2415" s="19" t="s">
        <v>7335</v>
      </c>
      <c r="C2415" s="19" t="s">
        <v>7336</v>
      </c>
      <c r="D2415" s="20" t="s">
        <v>1554</v>
      </c>
      <c r="E2415" s="19" t="s">
        <v>7337</v>
      </c>
      <c r="F2415" s="19">
        <v>4999</v>
      </c>
      <c r="G2415" s="19">
        <v>4999</v>
      </c>
      <c r="H2415" s="19">
        <f t="shared" ref="H2415:H2417" si="458">799.84*3</f>
        <v>2399.52</v>
      </c>
      <c r="I2415" s="19">
        <f t="shared" ref="I2415:I2417" si="459">339.93*3</f>
        <v>1019.79</v>
      </c>
      <c r="J2415" s="19">
        <v>0</v>
      </c>
      <c r="K2415" s="19" t="s">
        <v>1744</v>
      </c>
      <c r="L2415" s="19">
        <f t="shared" ref="L2415:L2443" si="460">H2415+I2415</f>
        <v>3419.31</v>
      </c>
      <c r="M2415" s="19">
        <f t="shared" ref="M2415:M2443" si="461">L2415</f>
        <v>3419.31</v>
      </c>
      <c r="N2415" s="19">
        <v>30</v>
      </c>
    </row>
    <row r="2416" s="13" customFormat="1" customHeight="1" spans="1:14">
      <c r="A2416" s="19">
        <f t="shared" si="457"/>
        <v>2414</v>
      </c>
      <c r="B2416" s="19" t="s">
        <v>1288</v>
      </c>
      <c r="C2416" s="19" t="s">
        <v>7338</v>
      </c>
      <c r="D2416" s="20" t="s">
        <v>1554</v>
      </c>
      <c r="E2416" s="19" t="s">
        <v>6879</v>
      </c>
      <c r="F2416" s="19">
        <v>4999</v>
      </c>
      <c r="G2416" s="19">
        <v>4999</v>
      </c>
      <c r="H2416" s="19">
        <f t="shared" si="458"/>
        <v>2399.52</v>
      </c>
      <c r="I2416" s="19">
        <f t="shared" si="459"/>
        <v>1019.79</v>
      </c>
      <c r="J2416" s="19">
        <v>0</v>
      </c>
      <c r="K2416" s="19" t="s">
        <v>1744</v>
      </c>
      <c r="L2416" s="19">
        <f t="shared" si="460"/>
        <v>3419.31</v>
      </c>
      <c r="M2416" s="19">
        <f t="shared" si="461"/>
        <v>3419.31</v>
      </c>
      <c r="N2416" s="19">
        <v>32</v>
      </c>
    </row>
    <row r="2417" s="13" customFormat="1" customHeight="1" spans="1:14">
      <c r="A2417" s="19">
        <f t="shared" si="457"/>
        <v>2415</v>
      </c>
      <c r="B2417" s="19" t="s">
        <v>7339</v>
      </c>
      <c r="C2417" s="19" t="s">
        <v>7340</v>
      </c>
      <c r="D2417" s="20" t="s">
        <v>1554</v>
      </c>
      <c r="E2417" s="19" t="s">
        <v>4604</v>
      </c>
      <c r="F2417" s="19">
        <v>4999</v>
      </c>
      <c r="G2417" s="19">
        <v>4999</v>
      </c>
      <c r="H2417" s="19">
        <f t="shared" si="458"/>
        <v>2399.52</v>
      </c>
      <c r="I2417" s="19">
        <f t="shared" si="459"/>
        <v>1019.79</v>
      </c>
      <c r="J2417" s="19">
        <v>0</v>
      </c>
      <c r="K2417" s="19" t="s">
        <v>1744</v>
      </c>
      <c r="L2417" s="19">
        <f t="shared" si="460"/>
        <v>3419.31</v>
      </c>
      <c r="M2417" s="19">
        <f t="shared" si="461"/>
        <v>3419.31</v>
      </c>
      <c r="N2417" s="19">
        <v>30</v>
      </c>
    </row>
    <row r="2418" s="13" customFormat="1" customHeight="1" spans="1:14">
      <c r="A2418" s="19">
        <f t="shared" si="457"/>
        <v>2416</v>
      </c>
      <c r="B2418" s="19" t="s">
        <v>7341</v>
      </c>
      <c r="C2418" s="19" t="s">
        <v>7342</v>
      </c>
      <c r="D2418" s="20" t="s">
        <v>1554</v>
      </c>
      <c r="E2418" s="19" t="s">
        <v>3143</v>
      </c>
      <c r="F2418" s="19">
        <v>4999</v>
      </c>
      <c r="G2418" s="19">
        <v>4999</v>
      </c>
      <c r="H2418" s="19">
        <v>1599.68</v>
      </c>
      <c r="I2418" s="19">
        <v>679.86</v>
      </c>
      <c r="J2418" s="19">
        <v>0</v>
      </c>
      <c r="K2418" s="19" t="s">
        <v>2193</v>
      </c>
      <c r="L2418" s="19">
        <f t="shared" si="460"/>
        <v>2279.54</v>
      </c>
      <c r="M2418" s="19">
        <f t="shared" si="461"/>
        <v>2279.54</v>
      </c>
      <c r="N2418" s="19">
        <v>34</v>
      </c>
    </row>
    <row r="2419" s="13" customFormat="1" customHeight="1" spans="1:14">
      <c r="A2419" s="19">
        <f t="shared" si="457"/>
        <v>2417</v>
      </c>
      <c r="B2419" s="19" t="s">
        <v>7343</v>
      </c>
      <c r="C2419" s="19" t="s">
        <v>3077</v>
      </c>
      <c r="D2419" s="20" t="s">
        <v>1554</v>
      </c>
      <c r="E2419" s="19" t="s">
        <v>2602</v>
      </c>
      <c r="F2419" s="19">
        <v>4999</v>
      </c>
      <c r="G2419" s="19">
        <v>4999</v>
      </c>
      <c r="H2419" s="19">
        <f t="shared" ref="H2419:H2437" si="462">799.84*3</f>
        <v>2399.52</v>
      </c>
      <c r="I2419" s="19">
        <f t="shared" ref="I2419:I2437" si="463">339.93*3</f>
        <v>1019.79</v>
      </c>
      <c r="J2419" s="19">
        <v>0</v>
      </c>
      <c r="K2419" s="19" t="s">
        <v>1744</v>
      </c>
      <c r="L2419" s="19">
        <f t="shared" si="460"/>
        <v>3419.31</v>
      </c>
      <c r="M2419" s="19">
        <f t="shared" si="461"/>
        <v>3419.31</v>
      </c>
      <c r="N2419" s="19">
        <v>31</v>
      </c>
    </row>
    <row r="2420" s="13" customFormat="1" customHeight="1" spans="1:14">
      <c r="A2420" s="19">
        <f t="shared" si="457"/>
        <v>2418</v>
      </c>
      <c r="B2420" s="19" t="s">
        <v>7344</v>
      </c>
      <c r="C2420" s="19" t="s">
        <v>7345</v>
      </c>
      <c r="D2420" s="20" t="s">
        <v>1554</v>
      </c>
      <c r="E2420" s="19" t="s">
        <v>4494</v>
      </c>
      <c r="F2420" s="19">
        <v>4999</v>
      </c>
      <c r="G2420" s="19">
        <v>4999</v>
      </c>
      <c r="H2420" s="19">
        <f t="shared" si="462"/>
        <v>2399.52</v>
      </c>
      <c r="I2420" s="19">
        <f t="shared" si="463"/>
        <v>1019.79</v>
      </c>
      <c r="J2420" s="19">
        <v>0</v>
      </c>
      <c r="K2420" s="19" t="s">
        <v>1744</v>
      </c>
      <c r="L2420" s="19">
        <f t="shared" si="460"/>
        <v>3419.31</v>
      </c>
      <c r="M2420" s="19">
        <f t="shared" si="461"/>
        <v>3419.31</v>
      </c>
      <c r="N2420" s="19">
        <v>34</v>
      </c>
    </row>
    <row r="2421" s="13" customFormat="1" customHeight="1" spans="1:14">
      <c r="A2421" s="19">
        <f t="shared" si="457"/>
        <v>2419</v>
      </c>
      <c r="B2421" s="19" t="s">
        <v>7346</v>
      </c>
      <c r="C2421" s="19" t="s">
        <v>7164</v>
      </c>
      <c r="D2421" s="20" t="s">
        <v>1554</v>
      </c>
      <c r="E2421" s="19" t="s">
        <v>5118</v>
      </c>
      <c r="F2421" s="19">
        <v>4999</v>
      </c>
      <c r="G2421" s="19">
        <v>4999</v>
      </c>
      <c r="H2421" s="19">
        <v>1599.68</v>
      </c>
      <c r="I2421" s="19">
        <v>679.86</v>
      </c>
      <c r="J2421" s="19">
        <v>0</v>
      </c>
      <c r="K2421" s="19" t="s">
        <v>2193</v>
      </c>
      <c r="L2421" s="19">
        <f t="shared" si="460"/>
        <v>2279.54</v>
      </c>
      <c r="M2421" s="19">
        <f t="shared" si="461"/>
        <v>2279.54</v>
      </c>
      <c r="N2421" s="19">
        <v>34</v>
      </c>
    </row>
    <row r="2422" s="13" customFormat="1" customHeight="1" spans="1:14">
      <c r="A2422" s="19">
        <f t="shared" si="457"/>
        <v>2420</v>
      </c>
      <c r="B2422" s="19" t="s">
        <v>7347</v>
      </c>
      <c r="C2422" s="19" t="s">
        <v>4110</v>
      </c>
      <c r="D2422" s="20" t="s">
        <v>1554</v>
      </c>
      <c r="E2422" s="19" t="s">
        <v>7348</v>
      </c>
      <c r="F2422" s="19">
        <v>4999</v>
      </c>
      <c r="G2422" s="19">
        <v>4999</v>
      </c>
      <c r="H2422" s="19">
        <v>1599.68</v>
      </c>
      <c r="I2422" s="19">
        <v>679.86</v>
      </c>
      <c r="J2422" s="19">
        <v>0</v>
      </c>
      <c r="K2422" s="19" t="s">
        <v>2193</v>
      </c>
      <c r="L2422" s="19">
        <f t="shared" si="460"/>
        <v>2279.54</v>
      </c>
      <c r="M2422" s="19">
        <f t="shared" si="461"/>
        <v>2279.54</v>
      </c>
      <c r="N2422" s="19">
        <v>33</v>
      </c>
    </row>
    <row r="2423" s="13" customFormat="1" customHeight="1" spans="1:14">
      <c r="A2423" s="19">
        <f t="shared" si="457"/>
        <v>2421</v>
      </c>
      <c r="B2423" s="19" t="s">
        <v>7349</v>
      </c>
      <c r="C2423" s="19" t="s">
        <v>1917</v>
      </c>
      <c r="D2423" s="20" t="s">
        <v>1554</v>
      </c>
      <c r="E2423" s="19" t="s">
        <v>5542</v>
      </c>
      <c r="F2423" s="19">
        <v>4999</v>
      </c>
      <c r="G2423" s="19">
        <v>4999</v>
      </c>
      <c r="H2423" s="19">
        <f t="shared" si="462"/>
        <v>2399.52</v>
      </c>
      <c r="I2423" s="19">
        <f t="shared" si="463"/>
        <v>1019.79</v>
      </c>
      <c r="J2423" s="19">
        <v>0</v>
      </c>
      <c r="K2423" s="19" t="s">
        <v>1744</v>
      </c>
      <c r="L2423" s="19">
        <f t="shared" si="460"/>
        <v>3419.31</v>
      </c>
      <c r="M2423" s="19">
        <f t="shared" si="461"/>
        <v>3419.31</v>
      </c>
      <c r="N2423" s="19">
        <v>20</v>
      </c>
    </row>
    <row r="2424" s="13" customFormat="1" customHeight="1" spans="1:14">
      <c r="A2424" s="19">
        <f t="shared" si="457"/>
        <v>2422</v>
      </c>
      <c r="B2424" s="19" t="s">
        <v>7350</v>
      </c>
      <c r="C2424" s="19" t="s">
        <v>7351</v>
      </c>
      <c r="D2424" s="20" t="s">
        <v>1554</v>
      </c>
      <c r="E2424" s="19" t="s">
        <v>7352</v>
      </c>
      <c r="F2424" s="19">
        <v>4999</v>
      </c>
      <c r="G2424" s="19">
        <v>4999</v>
      </c>
      <c r="H2424" s="19">
        <f t="shared" si="462"/>
        <v>2399.52</v>
      </c>
      <c r="I2424" s="19">
        <f t="shared" si="463"/>
        <v>1019.79</v>
      </c>
      <c r="J2424" s="19">
        <v>0</v>
      </c>
      <c r="K2424" s="19" t="s">
        <v>1744</v>
      </c>
      <c r="L2424" s="19">
        <f t="shared" si="460"/>
        <v>3419.31</v>
      </c>
      <c r="M2424" s="19">
        <f t="shared" si="461"/>
        <v>3419.31</v>
      </c>
      <c r="N2424" s="19">
        <v>8</v>
      </c>
    </row>
    <row r="2425" s="13" customFormat="1" customHeight="1" spans="1:14">
      <c r="A2425" s="19">
        <f t="shared" ref="A2425:A2434" si="464">ROW()-2</f>
        <v>2423</v>
      </c>
      <c r="B2425" s="19" t="s">
        <v>7353</v>
      </c>
      <c r="C2425" s="19" t="s">
        <v>7354</v>
      </c>
      <c r="D2425" s="20" t="s">
        <v>1554</v>
      </c>
      <c r="E2425" s="19" t="s">
        <v>1783</v>
      </c>
      <c r="F2425" s="19">
        <v>4999</v>
      </c>
      <c r="G2425" s="19">
        <v>4999</v>
      </c>
      <c r="H2425" s="19">
        <f t="shared" si="462"/>
        <v>2399.52</v>
      </c>
      <c r="I2425" s="19">
        <f t="shared" si="463"/>
        <v>1019.79</v>
      </c>
      <c r="J2425" s="19">
        <v>0</v>
      </c>
      <c r="K2425" s="19" t="s">
        <v>1744</v>
      </c>
      <c r="L2425" s="19">
        <f t="shared" si="460"/>
        <v>3419.31</v>
      </c>
      <c r="M2425" s="19">
        <f t="shared" si="461"/>
        <v>3419.31</v>
      </c>
      <c r="N2425" s="19">
        <v>23</v>
      </c>
    </row>
    <row r="2426" s="13" customFormat="1" customHeight="1" spans="1:14">
      <c r="A2426" s="19">
        <f t="shared" si="464"/>
        <v>2424</v>
      </c>
      <c r="B2426" s="19" t="s">
        <v>7355</v>
      </c>
      <c r="C2426" s="19" t="s">
        <v>7356</v>
      </c>
      <c r="D2426" s="20" t="s">
        <v>1554</v>
      </c>
      <c r="E2426" s="19" t="s">
        <v>6332</v>
      </c>
      <c r="F2426" s="19">
        <v>4999</v>
      </c>
      <c r="G2426" s="19">
        <v>4999</v>
      </c>
      <c r="H2426" s="19">
        <f t="shared" si="462"/>
        <v>2399.52</v>
      </c>
      <c r="I2426" s="19">
        <f t="shared" si="463"/>
        <v>1019.79</v>
      </c>
      <c r="J2426" s="19">
        <v>0</v>
      </c>
      <c r="K2426" s="19" t="s">
        <v>1744</v>
      </c>
      <c r="L2426" s="19">
        <f t="shared" si="460"/>
        <v>3419.31</v>
      </c>
      <c r="M2426" s="19">
        <f t="shared" si="461"/>
        <v>3419.31</v>
      </c>
      <c r="N2426" s="19">
        <v>22</v>
      </c>
    </row>
    <row r="2427" s="13" customFormat="1" customHeight="1" spans="1:14">
      <c r="A2427" s="19">
        <f t="shared" si="464"/>
        <v>2425</v>
      </c>
      <c r="B2427" s="19" t="s">
        <v>7357</v>
      </c>
      <c r="C2427" s="19" t="s">
        <v>3229</v>
      </c>
      <c r="D2427" s="20" t="s">
        <v>1554</v>
      </c>
      <c r="E2427" s="19" t="s">
        <v>1753</v>
      </c>
      <c r="F2427" s="19">
        <v>4999</v>
      </c>
      <c r="G2427" s="19">
        <v>4999</v>
      </c>
      <c r="H2427" s="19">
        <f t="shared" si="462"/>
        <v>2399.52</v>
      </c>
      <c r="I2427" s="19">
        <f t="shared" si="463"/>
        <v>1019.79</v>
      </c>
      <c r="J2427" s="19">
        <v>0</v>
      </c>
      <c r="K2427" s="19" t="s">
        <v>1744</v>
      </c>
      <c r="L2427" s="19">
        <f t="shared" si="460"/>
        <v>3419.31</v>
      </c>
      <c r="M2427" s="19">
        <f t="shared" si="461"/>
        <v>3419.31</v>
      </c>
      <c r="N2427" s="19">
        <v>19</v>
      </c>
    </row>
    <row r="2428" s="13" customFormat="1" customHeight="1" spans="1:14">
      <c r="A2428" s="19">
        <f t="shared" si="464"/>
        <v>2426</v>
      </c>
      <c r="B2428" s="19" t="s">
        <v>7358</v>
      </c>
      <c r="C2428" s="19" t="s">
        <v>3663</v>
      </c>
      <c r="D2428" s="20" t="s">
        <v>1554</v>
      </c>
      <c r="E2428" s="19" t="s">
        <v>2587</v>
      </c>
      <c r="F2428" s="19">
        <v>4999</v>
      </c>
      <c r="G2428" s="19">
        <v>4999</v>
      </c>
      <c r="H2428" s="19">
        <f t="shared" si="462"/>
        <v>2399.52</v>
      </c>
      <c r="I2428" s="19">
        <f t="shared" si="463"/>
        <v>1019.79</v>
      </c>
      <c r="J2428" s="19">
        <v>0</v>
      </c>
      <c r="K2428" s="19" t="s">
        <v>1744</v>
      </c>
      <c r="L2428" s="19">
        <f t="shared" si="460"/>
        <v>3419.31</v>
      </c>
      <c r="M2428" s="19">
        <f t="shared" si="461"/>
        <v>3419.31</v>
      </c>
      <c r="N2428" s="19">
        <v>20</v>
      </c>
    </row>
    <row r="2429" s="13" customFormat="1" customHeight="1" spans="1:14">
      <c r="A2429" s="19">
        <f t="shared" si="464"/>
        <v>2427</v>
      </c>
      <c r="B2429" s="19" t="s">
        <v>7359</v>
      </c>
      <c r="C2429" s="19" t="s">
        <v>5874</v>
      </c>
      <c r="D2429" s="20" t="s">
        <v>1554</v>
      </c>
      <c r="E2429" s="19" t="s">
        <v>4454</v>
      </c>
      <c r="F2429" s="19">
        <v>4999</v>
      </c>
      <c r="G2429" s="19">
        <v>4999</v>
      </c>
      <c r="H2429" s="19">
        <f t="shared" si="462"/>
        <v>2399.52</v>
      </c>
      <c r="I2429" s="19">
        <f t="shared" si="463"/>
        <v>1019.79</v>
      </c>
      <c r="J2429" s="19">
        <v>0</v>
      </c>
      <c r="K2429" s="19" t="s">
        <v>1744</v>
      </c>
      <c r="L2429" s="19">
        <f t="shared" si="460"/>
        <v>3419.31</v>
      </c>
      <c r="M2429" s="19">
        <f t="shared" si="461"/>
        <v>3419.31</v>
      </c>
      <c r="N2429" s="19">
        <v>13</v>
      </c>
    </row>
    <row r="2430" s="13" customFormat="1" customHeight="1" spans="1:14">
      <c r="A2430" s="19">
        <f t="shared" si="464"/>
        <v>2428</v>
      </c>
      <c r="B2430" s="19" t="s">
        <v>7360</v>
      </c>
      <c r="C2430" s="19" t="s">
        <v>4533</v>
      </c>
      <c r="D2430" s="20" t="s">
        <v>1554</v>
      </c>
      <c r="E2430" s="19" t="s">
        <v>2075</v>
      </c>
      <c r="F2430" s="19">
        <v>4999</v>
      </c>
      <c r="G2430" s="19">
        <v>4999</v>
      </c>
      <c r="H2430" s="19">
        <f t="shared" si="462"/>
        <v>2399.52</v>
      </c>
      <c r="I2430" s="19">
        <f t="shared" si="463"/>
        <v>1019.79</v>
      </c>
      <c r="J2430" s="19">
        <v>0</v>
      </c>
      <c r="K2430" s="19" t="s">
        <v>1744</v>
      </c>
      <c r="L2430" s="19">
        <f t="shared" si="460"/>
        <v>3419.31</v>
      </c>
      <c r="M2430" s="19">
        <f t="shared" si="461"/>
        <v>3419.31</v>
      </c>
      <c r="N2430" s="19">
        <v>13</v>
      </c>
    </row>
    <row r="2431" s="13" customFormat="1" customHeight="1" spans="1:14">
      <c r="A2431" s="19">
        <f t="shared" si="464"/>
        <v>2429</v>
      </c>
      <c r="B2431" s="19" t="s">
        <v>7361</v>
      </c>
      <c r="C2431" s="19" t="s">
        <v>7362</v>
      </c>
      <c r="D2431" s="20" t="s">
        <v>1554</v>
      </c>
      <c r="E2431" s="19" t="s">
        <v>7363</v>
      </c>
      <c r="F2431" s="19">
        <v>4999</v>
      </c>
      <c r="G2431" s="19">
        <v>4999</v>
      </c>
      <c r="H2431" s="19">
        <f t="shared" si="462"/>
        <v>2399.52</v>
      </c>
      <c r="I2431" s="19">
        <f t="shared" si="463"/>
        <v>1019.79</v>
      </c>
      <c r="J2431" s="19">
        <v>0</v>
      </c>
      <c r="K2431" s="19" t="s">
        <v>1744</v>
      </c>
      <c r="L2431" s="19">
        <f t="shared" si="460"/>
        <v>3419.31</v>
      </c>
      <c r="M2431" s="19">
        <f t="shared" si="461"/>
        <v>3419.31</v>
      </c>
      <c r="N2431" s="19">
        <v>12</v>
      </c>
    </row>
    <row r="2432" s="13" customFormat="1" customHeight="1" spans="1:14">
      <c r="A2432" s="19">
        <f t="shared" si="464"/>
        <v>2430</v>
      </c>
      <c r="B2432" s="19" t="s">
        <v>7364</v>
      </c>
      <c r="C2432" s="19" t="s">
        <v>7365</v>
      </c>
      <c r="D2432" s="20" t="s">
        <v>1554</v>
      </c>
      <c r="E2432" s="19" t="s">
        <v>7366</v>
      </c>
      <c r="F2432" s="19">
        <v>4999</v>
      </c>
      <c r="G2432" s="19">
        <v>4999</v>
      </c>
      <c r="H2432" s="19">
        <f t="shared" si="462"/>
        <v>2399.52</v>
      </c>
      <c r="I2432" s="19">
        <f t="shared" si="463"/>
        <v>1019.79</v>
      </c>
      <c r="J2432" s="19">
        <v>0</v>
      </c>
      <c r="K2432" s="19" t="s">
        <v>1744</v>
      </c>
      <c r="L2432" s="19">
        <f t="shared" si="460"/>
        <v>3419.31</v>
      </c>
      <c r="M2432" s="19">
        <f t="shared" si="461"/>
        <v>3419.31</v>
      </c>
      <c r="N2432" s="19">
        <v>12</v>
      </c>
    </row>
    <row r="2433" s="13" customFormat="1" customHeight="1" spans="1:14">
      <c r="A2433" s="19">
        <f t="shared" si="464"/>
        <v>2431</v>
      </c>
      <c r="B2433" s="19" t="s">
        <v>7367</v>
      </c>
      <c r="C2433" s="19" t="s">
        <v>2799</v>
      </c>
      <c r="D2433" s="20" t="s">
        <v>1554</v>
      </c>
      <c r="E2433" s="19" t="s">
        <v>7368</v>
      </c>
      <c r="F2433" s="19">
        <v>4999</v>
      </c>
      <c r="G2433" s="19">
        <v>4999</v>
      </c>
      <c r="H2433" s="19">
        <f t="shared" si="462"/>
        <v>2399.52</v>
      </c>
      <c r="I2433" s="19">
        <f t="shared" si="463"/>
        <v>1019.79</v>
      </c>
      <c r="J2433" s="19">
        <v>0</v>
      </c>
      <c r="K2433" s="19" t="s">
        <v>1744</v>
      </c>
      <c r="L2433" s="19">
        <f t="shared" si="460"/>
        <v>3419.31</v>
      </c>
      <c r="M2433" s="19">
        <f t="shared" si="461"/>
        <v>3419.31</v>
      </c>
      <c r="N2433" s="19">
        <v>9</v>
      </c>
    </row>
    <row r="2434" s="13" customFormat="1" customHeight="1" spans="1:14">
      <c r="A2434" s="19">
        <f t="shared" si="464"/>
        <v>2432</v>
      </c>
      <c r="B2434" s="19" t="s">
        <v>7369</v>
      </c>
      <c r="C2434" s="19" t="s">
        <v>7370</v>
      </c>
      <c r="D2434" s="20" t="s">
        <v>1554</v>
      </c>
      <c r="E2434" s="19" t="s">
        <v>7363</v>
      </c>
      <c r="F2434" s="19">
        <v>4999</v>
      </c>
      <c r="G2434" s="19">
        <v>4999</v>
      </c>
      <c r="H2434" s="19">
        <f t="shared" si="462"/>
        <v>2399.52</v>
      </c>
      <c r="I2434" s="19">
        <f t="shared" si="463"/>
        <v>1019.79</v>
      </c>
      <c r="J2434" s="19">
        <v>0</v>
      </c>
      <c r="K2434" s="19" t="s">
        <v>1744</v>
      </c>
      <c r="L2434" s="19">
        <f t="shared" si="460"/>
        <v>3419.31</v>
      </c>
      <c r="M2434" s="19">
        <f t="shared" si="461"/>
        <v>3419.31</v>
      </c>
      <c r="N2434" s="19">
        <v>9</v>
      </c>
    </row>
    <row r="2435" s="13" customFormat="1" customHeight="1" spans="1:14">
      <c r="A2435" s="19">
        <f t="shared" ref="A2435:A2444" si="465">ROW()-2</f>
        <v>2433</v>
      </c>
      <c r="B2435" s="19" t="s">
        <v>7371</v>
      </c>
      <c r="C2435" s="19" t="s">
        <v>6077</v>
      </c>
      <c r="D2435" s="20" t="s">
        <v>1554</v>
      </c>
      <c r="E2435" s="19" t="s">
        <v>7372</v>
      </c>
      <c r="F2435" s="19">
        <v>4999</v>
      </c>
      <c r="G2435" s="19">
        <v>4999</v>
      </c>
      <c r="H2435" s="19">
        <f t="shared" si="462"/>
        <v>2399.52</v>
      </c>
      <c r="I2435" s="19">
        <f t="shared" si="463"/>
        <v>1019.79</v>
      </c>
      <c r="J2435" s="19">
        <v>0</v>
      </c>
      <c r="K2435" s="19" t="s">
        <v>1744</v>
      </c>
      <c r="L2435" s="19">
        <f t="shared" si="460"/>
        <v>3419.31</v>
      </c>
      <c r="M2435" s="19">
        <f t="shared" si="461"/>
        <v>3419.31</v>
      </c>
      <c r="N2435" s="19">
        <v>9</v>
      </c>
    </row>
    <row r="2436" s="13" customFormat="1" customHeight="1" spans="1:14">
      <c r="A2436" s="19">
        <f t="shared" si="465"/>
        <v>2434</v>
      </c>
      <c r="B2436" s="19" t="s">
        <v>7373</v>
      </c>
      <c r="C2436" s="19" t="s">
        <v>5187</v>
      </c>
      <c r="D2436" s="20" t="s">
        <v>1554</v>
      </c>
      <c r="E2436" s="19" t="s">
        <v>7374</v>
      </c>
      <c r="F2436" s="19">
        <v>4999</v>
      </c>
      <c r="G2436" s="19">
        <v>4999</v>
      </c>
      <c r="H2436" s="19">
        <f t="shared" si="462"/>
        <v>2399.52</v>
      </c>
      <c r="I2436" s="19">
        <f t="shared" si="463"/>
        <v>1019.79</v>
      </c>
      <c r="J2436" s="19">
        <v>0</v>
      </c>
      <c r="K2436" s="19" t="s">
        <v>1744</v>
      </c>
      <c r="L2436" s="19">
        <f t="shared" si="460"/>
        <v>3419.31</v>
      </c>
      <c r="M2436" s="19">
        <f t="shared" si="461"/>
        <v>3419.31</v>
      </c>
      <c r="N2436" s="19">
        <v>7</v>
      </c>
    </row>
    <row r="2437" s="13" customFormat="1" customHeight="1" spans="1:14">
      <c r="A2437" s="19">
        <f t="shared" si="465"/>
        <v>2435</v>
      </c>
      <c r="B2437" s="19" t="s">
        <v>7375</v>
      </c>
      <c r="C2437" s="19" t="s">
        <v>2317</v>
      </c>
      <c r="D2437" s="20" t="s">
        <v>1554</v>
      </c>
      <c r="E2437" s="19" t="s">
        <v>7376</v>
      </c>
      <c r="F2437" s="19">
        <v>4999</v>
      </c>
      <c r="G2437" s="19">
        <v>4999</v>
      </c>
      <c r="H2437" s="19">
        <f t="shared" si="462"/>
        <v>2399.52</v>
      </c>
      <c r="I2437" s="19">
        <f t="shared" si="463"/>
        <v>1019.79</v>
      </c>
      <c r="J2437" s="19">
        <v>0</v>
      </c>
      <c r="K2437" s="19" t="s">
        <v>1744</v>
      </c>
      <c r="L2437" s="19">
        <f t="shared" si="460"/>
        <v>3419.31</v>
      </c>
      <c r="M2437" s="19">
        <f t="shared" si="461"/>
        <v>3419.31</v>
      </c>
      <c r="N2437" s="19">
        <v>7</v>
      </c>
    </row>
    <row r="2438" s="13" customFormat="1" customHeight="1" spans="1:14">
      <c r="A2438" s="19">
        <f t="shared" si="465"/>
        <v>2436</v>
      </c>
      <c r="B2438" s="19" t="s">
        <v>7377</v>
      </c>
      <c r="C2438" s="19" t="s">
        <v>7378</v>
      </c>
      <c r="D2438" s="20" t="s">
        <v>1554</v>
      </c>
      <c r="E2438" s="19" t="s">
        <v>5426</v>
      </c>
      <c r="F2438" s="19">
        <v>6500</v>
      </c>
      <c r="G2438" s="19">
        <v>6500</v>
      </c>
      <c r="H2438" s="19">
        <f>1040*3</f>
        <v>3120</v>
      </c>
      <c r="I2438" s="19">
        <f>442*3</f>
        <v>1326</v>
      </c>
      <c r="J2438" s="19">
        <v>0</v>
      </c>
      <c r="K2438" s="19" t="s">
        <v>1744</v>
      </c>
      <c r="L2438" s="19">
        <f t="shared" si="460"/>
        <v>4446</v>
      </c>
      <c r="M2438" s="19">
        <f t="shared" si="461"/>
        <v>4446</v>
      </c>
      <c r="N2438" s="19">
        <v>7</v>
      </c>
    </row>
    <row r="2439" s="13" customFormat="1" customHeight="1" spans="1:14">
      <c r="A2439" s="19">
        <f t="shared" si="465"/>
        <v>2437</v>
      </c>
      <c r="B2439" s="19" t="s">
        <v>7379</v>
      </c>
      <c r="C2439" s="19" t="s">
        <v>4653</v>
      </c>
      <c r="D2439" s="20" t="s">
        <v>1554</v>
      </c>
      <c r="E2439" s="19" t="s">
        <v>7380</v>
      </c>
      <c r="F2439" s="19">
        <v>4999</v>
      </c>
      <c r="G2439" s="19">
        <v>4999</v>
      </c>
      <c r="H2439" s="19">
        <f>799.84*3</f>
        <v>2399.52</v>
      </c>
      <c r="I2439" s="19">
        <f>339.93*3</f>
        <v>1019.79</v>
      </c>
      <c r="J2439" s="19">
        <v>0</v>
      </c>
      <c r="K2439" s="19" t="s">
        <v>1744</v>
      </c>
      <c r="L2439" s="19">
        <f t="shared" si="460"/>
        <v>3419.31</v>
      </c>
      <c r="M2439" s="19">
        <f t="shared" si="461"/>
        <v>3419.31</v>
      </c>
      <c r="N2439" s="19">
        <v>6</v>
      </c>
    </row>
    <row r="2440" s="13" customFormat="1" customHeight="1" spans="1:14">
      <c r="A2440" s="19">
        <f t="shared" si="465"/>
        <v>2438</v>
      </c>
      <c r="B2440" s="19" t="s">
        <v>7381</v>
      </c>
      <c r="C2440" s="19" t="s">
        <v>7382</v>
      </c>
      <c r="D2440" s="20" t="s">
        <v>1554</v>
      </c>
      <c r="E2440" s="19" t="s">
        <v>2920</v>
      </c>
      <c r="F2440" s="19">
        <v>4999</v>
      </c>
      <c r="G2440" s="19">
        <v>4999</v>
      </c>
      <c r="H2440" s="19">
        <f t="shared" ref="H2440:H2442" si="466">799.84*1</f>
        <v>799.84</v>
      </c>
      <c r="I2440" s="19">
        <f t="shared" ref="I2440:I2443" si="467">339.93*1</f>
        <v>339.93</v>
      </c>
      <c r="J2440" s="19">
        <v>0</v>
      </c>
      <c r="K2440" s="19" t="s">
        <v>1976</v>
      </c>
      <c r="L2440" s="19">
        <f t="shared" si="460"/>
        <v>1139.77</v>
      </c>
      <c r="M2440" s="19">
        <f t="shared" si="461"/>
        <v>1139.77</v>
      </c>
      <c r="N2440" s="19">
        <v>0</v>
      </c>
    </row>
    <row r="2441" s="13" customFormat="1" customHeight="1" spans="1:14">
      <c r="A2441" s="19">
        <f t="shared" si="465"/>
        <v>2439</v>
      </c>
      <c r="B2441" s="19" t="s">
        <v>7383</v>
      </c>
      <c r="C2441" s="19" t="s">
        <v>2068</v>
      </c>
      <c r="D2441" s="20" t="s">
        <v>1554</v>
      </c>
      <c r="E2441" s="19" t="s">
        <v>4927</v>
      </c>
      <c r="F2441" s="19">
        <v>4999</v>
      </c>
      <c r="G2441" s="19">
        <v>4999</v>
      </c>
      <c r="H2441" s="19">
        <f t="shared" si="466"/>
        <v>799.84</v>
      </c>
      <c r="I2441" s="19">
        <f t="shared" si="467"/>
        <v>339.93</v>
      </c>
      <c r="J2441" s="19">
        <v>0</v>
      </c>
      <c r="K2441" s="19" t="s">
        <v>1976</v>
      </c>
      <c r="L2441" s="19">
        <f t="shared" si="460"/>
        <v>1139.77</v>
      </c>
      <c r="M2441" s="19">
        <f t="shared" si="461"/>
        <v>1139.77</v>
      </c>
      <c r="N2441" s="19">
        <v>17</v>
      </c>
    </row>
    <row r="2442" s="13" customFormat="1" customHeight="1" spans="1:14">
      <c r="A2442" s="19">
        <f t="shared" si="465"/>
        <v>2440</v>
      </c>
      <c r="B2442" s="19" t="s">
        <v>7384</v>
      </c>
      <c r="C2442" s="19" t="s">
        <v>5924</v>
      </c>
      <c r="D2442" s="20" t="s">
        <v>1554</v>
      </c>
      <c r="E2442" s="19" t="s">
        <v>3637</v>
      </c>
      <c r="F2442" s="19">
        <v>4999</v>
      </c>
      <c r="G2442" s="19">
        <v>4999</v>
      </c>
      <c r="H2442" s="19">
        <f t="shared" si="466"/>
        <v>799.84</v>
      </c>
      <c r="I2442" s="19">
        <f t="shared" si="467"/>
        <v>339.93</v>
      </c>
      <c r="J2442" s="19">
        <v>0</v>
      </c>
      <c r="K2442" s="19" t="s">
        <v>1976</v>
      </c>
      <c r="L2442" s="19">
        <f t="shared" si="460"/>
        <v>1139.77</v>
      </c>
      <c r="M2442" s="19">
        <f t="shared" si="461"/>
        <v>1139.77</v>
      </c>
      <c r="N2442" s="19">
        <v>0</v>
      </c>
    </row>
    <row r="2443" s="13" customFormat="1" customHeight="1" spans="1:14">
      <c r="A2443" s="19">
        <f t="shared" si="465"/>
        <v>2441</v>
      </c>
      <c r="B2443" s="19" t="s">
        <v>7385</v>
      </c>
      <c r="C2443" s="19" t="s">
        <v>2329</v>
      </c>
      <c r="D2443" s="20" t="s">
        <v>1554</v>
      </c>
      <c r="E2443" s="19" t="s">
        <v>3053</v>
      </c>
      <c r="F2443" s="19">
        <v>4999</v>
      </c>
      <c r="G2443" s="19">
        <v>4999</v>
      </c>
      <c r="H2443" s="19">
        <f>799.84</f>
        <v>799.84</v>
      </c>
      <c r="I2443" s="19">
        <f t="shared" si="467"/>
        <v>339.93</v>
      </c>
      <c r="J2443" s="19">
        <v>0</v>
      </c>
      <c r="K2443" s="19" t="s">
        <v>1976</v>
      </c>
      <c r="L2443" s="19">
        <f t="shared" si="460"/>
        <v>1139.77</v>
      </c>
      <c r="M2443" s="19">
        <f t="shared" si="461"/>
        <v>1139.77</v>
      </c>
      <c r="N2443" s="19">
        <v>0</v>
      </c>
    </row>
    <row r="2444" s="13" customFormat="1" customHeight="1" spans="1:14">
      <c r="A2444" s="19">
        <f t="shared" si="465"/>
        <v>2442</v>
      </c>
      <c r="B2444" s="19" t="s">
        <v>7386</v>
      </c>
      <c r="C2444" s="19" t="s">
        <v>5566</v>
      </c>
      <c r="D2444" s="20" t="s">
        <v>1558</v>
      </c>
      <c r="E2444" s="19" t="s">
        <v>7387</v>
      </c>
      <c r="F2444" s="19">
        <v>4999</v>
      </c>
      <c r="G2444" s="19">
        <v>4999</v>
      </c>
      <c r="H2444" s="19">
        <v>2399.52</v>
      </c>
      <c r="I2444" s="19">
        <v>1019.79</v>
      </c>
      <c r="J2444" s="19">
        <v>0</v>
      </c>
      <c r="K2444" s="19" t="s">
        <v>1744</v>
      </c>
      <c r="L2444" s="19">
        <v>3419.31</v>
      </c>
      <c r="M2444" s="19">
        <v>3419.31</v>
      </c>
      <c r="N2444" s="19">
        <v>30</v>
      </c>
    </row>
    <row r="2445" s="13" customFormat="1" customHeight="1" spans="1:14">
      <c r="A2445" s="19">
        <f t="shared" ref="A2445:A2454" si="468">ROW()-2</f>
        <v>2443</v>
      </c>
      <c r="B2445" s="19" t="s">
        <v>7388</v>
      </c>
      <c r="C2445" s="19" t="s">
        <v>7389</v>
      </c>
      <c r="D2445" s="20" t="s">
        <v>1558</v>
      </c>
      <c r="E2445" s="19" t="s">
        <v>7390</v>
      </c>
      <c r="F2445" s="19">
        <v>4999</v>
      </c>
      <c r="G2445" s="19">
        <v>4999</v>
      </c>
      <c r="H2445" s="19">
        <v>2399.52</v>
      </c>
      <c r="I2445" s="19">
        <v>1019.79</v>
      </c>
      <c r="J2445" s="19">
        <v>0</v>
      </c>
      <c r="K2445" s="19" t="s">
        <v>1744</v>
      </c>
      <c r="L2445" s="19">
        <v>3419.31</v>
      </c>
      <c r="M2445" s="19">
        <v>3419.31</v>
      </c>
      <c r="N2445" s="19">
        <v>12</v>
      </c>
    </row>
    <row r="2446" s="13" customFormat="1" customHeight="1" spans="1:14">
      <c r="A2446" s="19">
        <f t="shared" si="468"/>
        <v>2444</v>
      </c>
      <c r="B2446" s="19" t="s">
        <v>7391</v>
      </c>
      <c r="C2446" s="19" t="s">
        <v>7118</v>
      </c>
      <c r="D2446" s="20" t="s">
        <v>1558</v>
      </c>
      <c r="E2446" s="19" t="s">
        <v>3811</v>
      </c>
      <c r="F2446" s="19">
        <v>4999</v>
      </c>
      <c r="G2446" s="19">
        <v>4999</v>
      </c>
      <c r="H2446" s="19">
        <v>2399.52</v>
      </c>
      <c r="I2446" s="19">
        <v>1019.79</v>
      </c>
      <c r="J2446" s="19">
        <v>0</v>
      </c>
      <c r="K2446" s="19" t="s">
        <v>1744</v>
      </c>
      <c r="L2446" s="19">
        <v>3419.31</v>
      </c>
      <c r="M2446" s="19">
        <v>3419.31</v>
      </c>
      <c r="N2446" s="19">
        <v>1</v>
      </c>
    </row>
    <row r="2447" s="13" customFormat="1" customHeight="1" spans="1:14">
      <c r="A2447" s="19">
        <f t="shared" si="468"/>
        <v>2445</v>
      </c>
      <c r="B2447" s="19" t="s">
        <v>7392</v>
      </c>
      <c r="C2447" s="19" t="s">
        <v>7393</v>
      </c>
      <c r="D2447" s="20" t="s">
        <v>1558</v>
      </c>
      <c r="E2447" s="19" t="s">
        <v>7394</v>
      </c>
      <c r="F2447" s="19">
        <v>4999</v>
      </c>
      <c r="G2447" s="19">
        <v>4999</v>
      </c>
      <c r="H2447" s="19">
        <v>1599.68</v>
      </c>
      <c r="I2447" s="19">
        <v>679.86</v>
      </c>
      <c r="J2447" s="19">
        <v>0</v>
      </c>
      <c r="K2447" s="19" t="s">
        <v>2303</v>
      </c>
      <c r="L2447" s="19">
        <v>2279.54</v>
      </c>
      <c r="M2447" s="19">
        <v>2279.54</v>
      </c>
      <c r="N2447" s="19">
        <v>1</v>
      </c>
    </row>
    <row r="2448" s="13" customFormat="1" customHeight="1" spans="1:14">
      <c r="A2448" s="19">
        <f t="shared" si="468"/>
        <v>2446</v>
      </c>
      <c r="B2448" s="19" t="s">
        <v>7395</v>
      </c>
      <c r="C2448" s="19" t="s">
        <v>2450</v>
      </c>
      <c r="D2448" s="20" t="s">
        <v>1558</v>
      </c>
      <c r="E2448" s="19" t="s">
        <v>7396</v>
      </c>
      <c r="F2448" s="19">
        <v>4999</v>
      </c>
      <c r="G2448" s="19">
        <v>4999</v>
      </c>
      <c r="H2448" s="19">
        <v>2399.52</v>
      </c>
      <c r="I2448" s="19">
        <v>1019.79</v>
      </c>
      <c r="J2448" s="19">
        <v>0</v>
      </c>
      <c r="K2448" s="19" t="s">
        <v>1744</v>
      </c>
      <c r="L2448" s="19">
        <v>3419.31</v>
      </c>
      <c r="M2448" s="19">
        <v>3419.31</v>
      </c>
      <c r="N2448" s="19">
        <v>28</v>
      </c>
    </row>
    <row r="2449" s="13" customFormat="1" customHeight="1" spans="1:14">
      <c r="A2449" s="19">
        <f t="shared" si="468"/>
        <v>2447</v>
      </c>
      <c r="B2449" s="19" t="s">
        <v>7397</v>
      </c>
      <c r="C2449" s="19" t="s">
        <v>3233</v>
      </c>
      <c r="D2449" s="20" t="s">
        <v>1558</v>
      </c>
      <c r="E2449" s="19" t="s">
        <v>3791</v>
      </c>
      <c r="F2449" s="19">
        <v>4999</v>
      </c>
      <c r="G2449" s="19">
        <v>4999</v>
      </c>
      <c r="H2449" s="19">
        <v>2399.52</v>
      </c>
      <c r="I2449" s="19">
        <v>1019.79</v>
      </c>
      <c r="J2449" s="19">
        <v>0</v>
      </c>
      <c r="K2449" s="19" t="s">
        <v>1744</v>
      </c>
      <c r="L2449" s="19">
        <v>3419.31</v>
      </c>
      <c r="M2449" s="19">
        <v>3419.31</v>
      </c>
      <c r="N2449" s="19">
        <v>30</v>
      </c>
    </row>
    <row r="2450" s="13" customFormat="1" customHeight="1" spans="1:14">
      <c r="A2450" s="19">
        <f t="shared" si="468"/>
        <v>2448</v>
      </c>
      <c r="B2450" s="19" t="s">
        <v>7398</v>
      </c>
      <c r="C2450" s="19" t="s">
        <v>6693</v>
      </c>
      <c r="D2450" s="20" t="s">
        <v>1558</v>
      </c>
      <c r="E2450" s="19" t="s">
        <v>7399</v>
      </c>
      <c r="F2450" s="19">
        <v>4999</v>
      </c>
      <c r="G2450" s="19">
        <v>4999</v>
      </c>
      <c r="H2450" s="19">
        <v>2399.52</v>
      </c>
      <c r="I2450" s="19">
        <v>1019.79</v>
      </c>
      <c r="J2450" s="19">
        <v>0</v>
      </c>
      <c r="K2450" s="19" t="s">
        <v>1744</v>
      </c>
      <c r="L2450" s="19">
        <v>3419.31</v>
      </c>
      <c r="M2450" s="19">
        <v>3419.31</v>
      </c>
      <c r="N2450" s="19">
        <v>1</v>
      </c>
    </row>
    <row r="2451" s="13" customFormat="1" customHeight="1" spans="1:14">
      <c r="A2451" s="19">
        <f t="shared" si="468"/>
        <v>2449</v>
      </c>
      <c r="B2451" s="19" t="s">
        <v>7400</v>
      </c>
      <c r="C2451" s="19" t="s">
        <v>4882</v>
      </c>
      <c r="D2451" s="20" t="s">
        <v>1558</v>
      </c>
      <c r="E2451" s="19" t="s">
        <v>7401</v>
      </c>
      <c r="F2451" s="19">
        <v>4999</v>
      </c>
      <c r="G2451" s="19">
        <v>4999</v>
      </c>
      <c r="H2451" s="19">
        <v>2399.52</v>
      </c>
      <c r="I2451" s="19">
        <v>1019.79</v>
      </c>
      <c r="J2451" s="19">
        <v>0</v>
      </c>
      <c r="K2451" s="19" t="s">
        <v>1744</v>
      </c>
      <c r="L2451" s="19">
        <v>3419.31</v>
      </c>
      <c r="M2451" s="19">
        <v>3419.31</v>
      </c>
      <c r="N2451" s="19">
        <v>2</v>
      </c>
    </row>
    <row r="2452" s="13" customFormat="1" customHeight="1" spans="1:14">
      <c r="A2452" s="19">
        <f t="shared" si="468"/>
        <v>2450</v>
      </c>
      <c r="B2452" s="19" t="s">
        <v>7402</v>
      </c>
      <c r="C2452" s="19" t="s">
        <v>3520</v>
      </c>
      <c r="D2452" s="20" t="s">
        <v>1558</v>
      </c>
      <c r="E2452" s="19" t="s">
        <v>7399</v>
      </c>
      <c r="F2452" s="19">
        <v>4999</v>
      </c>
      <c r="G2452" s="19">
        <v>4999</v>
      </c>
      <c r="H2452" s="19">
        <v>2399.52</v>
      </c>
      <c r="I2452" s="19">
        <v>1019.79</v>
      </c>
      <c r="J2452" s="19">
        <v>0</v>
      </c>
      <c r="K2452" s="19" t="s">
        <v>1744</v>
      </c>
      <c r="L2452" s="19">
        <v>3419.31</v>
      </c>
      <c r="M2452" s="19">
        <v>3419.31</v>
      </c>
      <c r="N2452" s="19">
        <v>16</v>
      </c>
    </row>
    <row r="2453" s="13" customFormat="1" customHeight="1" spans="1:14">
      <c r="A2453" s="19">
        <f t="shared" si="468"/>
        <v>2451</v>
      </c>
      <c r="B2453" s="19" t="s">
        <v>7403</v>
      </c>
      <c r="C2453" s="19" t="s">
        <v>7404</v>
      </c>
      <c r="D2453" s="20" t="s">
        <v>1558</v>
      </c>
      <c r="E2453" s="19" t="s">
        <v>7401</v>
      </c>
      <c r="F2453" s="19">
        <v>4999</v>
      </c>
      <c r="G2453" s="19">
        <v>4999</v>
      </c>
      <c r="H2453" s="19">
        <v>2399.52</v>
      </c>
      <c r="I2453" s="19">
        <v>1019.79</v>
      </c>
      <c r="J2453" s="19">
        <v>0</v>
      </c>
      <c r="K2453" s="19" t="s">
        <v>1744</v>
      </c>
      <c r="L2453" s="19">
        <v>3419.31</v>
      </c>
      <c r="M2453" s="19">
        <v>3419.31</v>
      </c>
      <c r="N2453" s="19">
        <v>1</v>
      </c>
    </row>
    <row r="2454" s="13" customFormat="1" customHeight="1" spans="1:14">
      <c r="A2454" s="19">
        <f t="shared" si="468"/>
        <v>2452</v>
      </c>
      <c r="B2454" s="19" t="s">
        <v>7405</v>
      </c>
      <c r="C2454" s="19" t="s">
        <v>3411</v>
      </c>
      <c r="D2454" s="20" t="s">
        <v>1558</v>
      </c>
      <c r="E2454" s="19" t="s">
        <v>3773</v>
      </c>
      <c r="F2454" s="19">
        <v>4999</v>
      </c>
      <c r="G2454" s="19">
        <v>4999</v>
      </c>
      <c r="H2454" s="19">
        <v>2399.52</v>
      </c>
      <c r="I2454" s="19">
        <v>1019.79</v>
      </c>
      <c r="J2454" s="19">
        <v>0</v>
      </c>
      <c r="K2454" s="19" t="s">
        <v>1744</v>
      </c>
      <c r="L2454" s="19">
        <v>3419.31</v>
      </c>
      <c r="M2454" s="19">
        <v>3419.31</v>
      </c>
      <c r="N2454" s="19">
        <v>1</v>
      </c>
    </row>
    <row r="2455" s="13" customFormat="1" customHeight="1" spans="1:14">
      <c r="A2455" s="19">
        <f t="shared" ref="A2455:A2464" si="469">ROW()-2</f>
        <v>2453</v>
      </c>
      <c r="B2455" s="19" t="s">
        <v>7406</v>
      </c>
      <c r="C2455" s="19" t="s">
        <v>3210</v>
      </c>
      <c r="D2455" s="20" t="s">
        <v>1558</v>
      </c>
      <c r="E2455" s="19" t="s">
        <v>7407</v>
      </c>
      <c r="F2455" s="19">
        <v>4999</v>
      </c>
      <c r="G2455" s="19">
        <v>4999</v>
      </c>
      <c r="H2455" s="19">
        <v>2399.52</v>
      </c>
      <c r="I2455" s="19">
        <v>1019.79</v>
      </c>
      <c r="J2455" s="19">
        <v>0</v>
      </c>
      <c r="K2455" s="19" t="s">
        <v>1744</v>
      </c>
      <c r="L2455" s="19">
        <v>3419.31</v>
      </c>
      <c r="M2455" s="19">
        <v>3419.31</v>
      </c>
      <c r="N2455" s="19">
        <v>8</v>
      </c>
    </row>
    <row r="2456" s="13" customFormat="1" customHeight="1" spans="1:14">
      <c r="A2456" s="19">
        <f t="shared" si="469"/>
        <v>2454</v>
      </c>
      <c r="B2456" s="19" t="s">
        <v>7408</v>
      </c>
      <c r="C2456" s="19" t="s">
        <v>2959</v>
      </c>
      <c r="D2456" s="20" t="s">
        <v>1558</v>
      </c>
      <c r="E2456" s="19" t="s">
        <v>7409</v>
      </c>
      <c r="F2456" s="19">
        <v>4999</v>
      </c>
      <c r="G2456" s="19">
        <v>4999</v>
      </c>
      <c r="H2456" s="19">
        <v>2399.52</v>
      </c>
      <c r="I2456" s="19">
        <v>1019.79</v>
      </c>
      <c r="J2456" s="19">
        <v>0</v>
      </c>
      <c r="K2456" s="19" t="s">
        <v>1744</v>
      </c>
      <c r="L2456" s="19">
        <v>3419.31</v>
      </c>
      <c r="M2456" s="19">
        <v>3419.31</v>
      </c>
      <c r="N2456" s="19">
        <v>2</v>
      </c>
    </row>
    <row r="2457" s="13" customFormat="1" customHeight="1" spans="1:14">
      <c r="A2457" s="19">
        <f t="shared" si="469"/>
        <v>2455</v>
      </c>
      <c r="B2457" s="19" t="s">
        <v>7410</v>
      </c>
      <c r="C2457" s="19" t="s">
        <v>7411</v>
      </c>
      <c r="D2457" s="20" t="s">
        <v>1558</v>
      </c>
      <c r="E2457" s="19" t="s">
        <v>7412</v>
      </c>
      <c r="F2457" s="19">
        <v>4999</v>
      </c>
      <c r="G2457" s="19">
        <v>4999</v>
      </c>
      <c r="H2457" s="19">
        <v>2399.52</v>
      </c>
      <c r="I2457" s="19">
        <v>1019.79</v>
      </c>
      <c r="J2457" s="19">
        <v>0</v>
      </c>
      <c r="K2457" s="19" t="s">
        <v>1744</v>
      </c>
      <c r="L2457" s="19">
        <v>3419.31</v>
      </c>
      <c r="M2457" s="19">
        <v>3419.31</v>
      </c>
      <c r="N2457" s="19">
        <v>30</v>
      </c>
    </row>
    <row r="2458" s="13" customFormat="1" customHeight="1" spans="1:14">
      <c r="A2458" s="19">
        <f t="shared" si="469"/>
        <v>2456</v>
      </c>
      <c r="B2458" s="19" t="s">
        <v>7413</v>
      </c>
      <c r="C2458" s="19" t="s">
        <v>7414</v>
      </c>
      <c r="D2458" s="20" t="s">
        <v>1558</v>
      </c>
      <c r="E2458" s="19" t="s">
        <v>7412</v>
      </c>
      <c r="F2458" s="19">
        <v>4999</v>
      </c>
      <c r="G2458" s="19">
        <v>4999</v>
      </c>
      <c r="H2458" s="19">
        <v>2399.52</v>
      </c>
      <c r="I2458" s="19">
        <v>1019.79</v>
      </c>
      <c r="J2458" s="19">
        <v>0</v>
      </c>
      <c r="K2458" s="19" t="s">
        <v>1744</v>
      </c>
      <c r="L2458" s="19">
        <v>3419.31</v>
      </c>
      <c r="M2458" s="19">
        <v>3419.31</v>
      </c>
      <c r="N2458" s="19">
        <v>5</v>
      </c>
    </row>
    <row r="2459" s="13" customFormat="1" customHeight="1" spans="1:14">
      <c r="A2459" s="19">
        <f t="shared" si="469"/>
        <v>2457</v>
      </c>
      <c r="B2459" s="19" t="s">
        <v>7415</v>
      </c>
      <c r="C2459" s="19" t="s">
        <v>7416</v>
      </c>
      <c r="D2459" s="20" t="s">
        <v>1558</v>
      </c>
      <c r="E2459" s="19" t="s">
        <v>7417</v>
      </c>
      <c r="F2459" s="19">
        <v>4999</v>
      </c>
      <c r="G2459" s="19">
        <v>4999</v>
      </c>
      <c r="H2459" s="19">
        <v>2399.52</v>
      </c>
      <c r="I2459" s="19">
        <v>1019.79</v>
      </c>
      <c r="J2459" s="19">
        <v>0</v>
      </c>
      <c r="K2459" s="19" t="s">
        <v>1744</v>
      </c>
      <c r="L2459" s="19">
        <v>3419.31</v>
      </c>
      <c r="M2459" s="19">
        <v>3419.31</v>
      </c>
      <c r="N2459" s="19">
        <v>5</v>
      </c>
    </row>
    <row r="2460" s="13" customFormat="1" customHeight="1" spans="1:14">
      <c r="A2460" s="19">
        <f t="shared" si="469"/>
        <v>2458</v>
      </c>
      <c r="B2460" s="19" t="s">
        <v>7418</v>
      </c>
      <c r="C2460" s="19" t="s">
        <v>6484</v>
      </c>
      <c r="D2460" s="20" t="s">
        <v>1558</v>
      </c>
      <c r="E2460" s="19" t="s">
        <v>3819</v>
      </c>
      <c r="F2460" s="19">
        <v>4999</v>
      </c>
      <c r="G2460" s="19">
        <v>4999</v>
      </c>
      <c r="H2460" s="19">
        <v>2399.52</v>
      </c>
      <c r="I2460" s="19">
        <v>1019.79</v>
      </c>
      <c r="J2460" s="19">
        <v>0</v>
      </c>
      <c r="K2460" s="19" t="s">
        <v>1744</v>
      </c>
      <c r="L2460" s="19">
        <v>3419.31</v>
      </c>
      <c r="M2460" s="19">
        <v>3419.31</v>
      </c>
      <c r="N2460" s="19">
        <v>18</v>
      </c>
    </row>
    <row r="2461" s="13" customFormat="1" customHeight="1" spans="1:14">
      <c r="A2461" s="19">
        <f t="shared" si="469"/>
        <v>2459</v>
      </c>
      <c r="B2461" s="19" t="s">
        <v>7419</v>
      </c>
      <c r="C2461" s="19" t="s">
        <v>7420</v>
      </c>
      <c r="D2461" s="20" t="s">
        <v>1558</v>
      </c>
      <c r="E2461" s="19" t="s">
        <v>3773</v>
      </c>
      <c r="F2461" s="19">
        <v>4999</v>
      </c>
      <c r="G2461" s="19">
        <v>4999</v>
      </c>
      <c r="H2461" s="19">
        <v>2399.52</v>
      </c>
      <c r="I2461" s="19">
        <v>1019.79</v>
      </c>
      <c r="J2461" s="19">
        <v>0</v>
      </c>
      <c r="K2461" s="19" t="s">
        <v>1744</v>
      </c>
      <c r="L2461" s="19">
        <v>3419.31</v>
      </c>
      <c r="M2461" s="19">
        <v>3419.31</v>
      </c>
      <c r="N2461" s="19">
        <v>1</v>
      </c>
    </row>
    <row r="2462" s="13" customFormat="1" customHeight="1" spans="1:14">
      <c r="A2462" s="19">
        <f t="shared" si="469"/>
        <v>2460</v>
      </c>
      <c r="B2462" s="19" t="s">
        <v>7421</v>
      </c>
      <c r="C2462" s="19" t="s">
        <v>7422</v>
      </c>
      <c r="D2462" s="20" t="s">
        <v>1558</v>
      </c>
      <c r="E2462" s="19" t="s">
        <v>3791</v>
      </c>
      <c r="F2462" s="19">
        <v>4999</v>
      </c>
      <c r="G2462" s="19">
        <v>4999</v>
      </c>
      <c r="H2462" s="19">
        <v>2399.52</v>
      </c>
      <c r="I2462" s="19">
        <v>1019.79</v>
      </c>
      <c r="J2462" s="19">
        <v>0</v>
      </c>
      <c r="K2462" s="19" t="s">
        <v>1744</v>
      </c>
      <c r="L2462" s="19">
        <v>3419.31</v>
      </c>
      <c r="M2462" s="19">
        <v>3419.31</v>
      </c>
      <c r="N2462" s="19">
        <v>1</v>
      </c>
    </row>
    <row r="2463" s="13" customFormat="1" customHeight="1" spans="1:14">
      <c r="A2463" s="19">
        <f t="shared" si="469"/>
        <v>2461</v>
      </c>
      <c r="B2463" s="19" t="s">
        <v>7423</v>
      </c>
      <c r="C2463" s="19" t="s">
        <v>4715</v>
      </c>
      <c r="D2463" s="20" t="s">
        <v>1558</v>
      </c>
      <c r="E2463" s="19" t="s">
        <v>7424</v>
      </c>
      <c r="F2463" s="19">
        <v>4999</v>
      </c>
      <c r="G2463" s="19">
        <v>4999</v>
      </c>
      <c r="H2463" s="19">
        <v>2399.52</v>
      </c>
      <c r="I2463" s="19">
        <v>1019.79</v>
      </c>
      <c r="J2463" s="19">
        <v>0</v>
      </c>
      <c r="K2463" s="19" t="s">
        <v>1744</v>
      </c>
      <c r="L2463" s="19">
        <v>3419.31</v>
      </c>
      <c r="M2463" s="19">
        <v>3419.31</v>
      </c>
      <c r="N2463" s="19">
        <v>11</v>
      </c>
    </row>
    <row r="2464" s="13" customFormat="1" customHeight="1" spans="1:14">
      <c r="A2464" s="19">
        <f t="shared" si="469"/>
        <v>2462</v>
      </c>
      <c r="B2464" s="19" t="s">
        <v>7425</v>
      </c>
      <c r="C2464" s="19" t="s">
        <v>7426</v>
      </c>
      <c r="D2464" s="20" t="s">
        <v>1558</v>
      </c>
      <c r="E2464" s="19" t="s">
        <v>3773</v>
      </c>
      <c r="F2464" s="19">
        <v>4999</v>
      </c>
      <c r="G2464" s="19">
        <v>4999</v>
      </c>
      <c r="H2464" s="19">
        <v>2399.52</v>
      </c>
      <c r="I2464" s="19">
        <v>1019.79</v>
      </c>
      <c r="J2464" s="19">
        <v>0</v>
      </c>
      <c r="K2464" s="19" t="s">
        <v>1744</v>
      </c>
      <c r="L2464" s="19">
        <v>3419.31</v>
      </c>
      <c r="M2464" s="19">
        <v>3419.31</v>
      </c>
      <c r="N2464" s="19">
        <v>1</v>
      </c>
    </row>
    <row r="2465" s="13" customFormat="1" customHeight="1" spans="1:14">
      <c r="A2465" s="19">
        <f t="shared" ref="A2465:A2474" si="470">ROW()-2</f>
        <v>2463</v>
      </c>
      <c r="B2465" s="19" t="s">
        <v>7427</v>
      </c>
      <c r="C2465" s="19" t="s">
        <v>7428</v>
      </c>
      <c r="D2465" s="20" t="s">
        <v>1558</v>
      </c>
      <c r="E2465" s="19" t="s">
        <v>3808</v>
      </c>
      <c r="F2465" s="19">
        <v>4999</v>
      </c>
      <c r="G2465" s="19">
        <v>4999</v>
      </c>
      <c r="H2465" s="19">
        <v>2399.52</v>
      </c>
      <c r="I2465" s="19">
        <v>1019.79</v>
      </c>
      <c r="J2465" s="19">
        <v>0</v>
      </c>
      <c r="K2465" s="19" t="s">
        <v>1744</v>
      </c>
      <c r="L2465" s="19">
        <v>3419.31</v>
      </c>
      <c r="M2465" s="19">
        <v>3419.31</v>
      </c>
      <c r="N2465" s="19">
        <v>11</v>
      </c>
    </row>
    <row r="2466" s="13" customFormat="1" customHeight="1" spans="1:14">
      <c r="A2466" s="19">
        <f t="shared" si="470"/>
        <v>2464</v>
      </c>
      <c r="B2466" s="19" t="s">
        <v>7429</v>
      </c>
      <c r="C2466" s="19" t="s">
        <v>7430</v>
      </c>
      <c r="D2466" s="20" t="s">
        <v>1558</v>
      </c>
      <c r="E2466" s="19" t="s">
        <v>7424</v>
      </c>
      <c r="F2466" s="19">
        <v>4999</v>
      </c>
      <c r="G2466" s="19">
        <v>4999</v>
      </c>
      <c r="H2466" s="19">
        <v>2399.52</v>
      </c>
      <c r="I2466" s="19">
        <v>1019.79</v>
      </c>
      <c r="J2466" s="19">
        <v>0</v>
      </c>
      <c r="K2466" s="19" t="s">
        <v>1744</v>
      </c>
      <c r="L2466" s="19">
        <v>3419.31</v>
      </c>
      <c r="M2466" s="19">
        <v>3419.31</v>
      </c>
      <c r="N2466" s="19">
        <v>24</v>
      </c>
    </row>
    <row r="2467" s="13" customFormat="1" customHeight="1" spans="1:14">
      <c r="A2467" s="19">
        <f t="shared" si="470"/>
        <v>2465</v>
      </c>
      <c r="B2467" s="19" t="s">
        <v>7431</v>
      </c>
      <c r="C2467" s="19" t="s">
        <v>7432</v>
      </c>
      <c r="D2467" s="20" t="s">
        <v>1558</v>
      </c>
      <c r="E2467" s="19" t="s">
        <v>7396</v>
      </c>
      <c r="F2467" s="19">
        <v>4999</v>
      </c>
      <c r="G2467" s="19">
        <v>4999</v>
      </c>
      <c r="H2467" s="19">
        <v>2399.52</v>
      </c>
      <c r="I2467" s="19">
        <v>1019.79</v>
      </c>
      <c r="J2467" s="19">
        <v>0</v>
      </c>
      <c r="K2467" s="19" t="s">
        <v>1744</v>
      </c>
      <c r="L2467" s="19">
        <v>3419.31</v>
      </c>
      <c r="M2467" s="19">
        <v>3419.31</v>
      </c>
      <c r="N2467" s="19">
        <v>1</v>
      </c>
    </row>
    <row r="2468" s="13" customFormat="1" customHeight="1" spans="1:14">
      <c r="A2468" s="19">
        <f t="shared" si="470"/>
        <v>2466</v>
      </c>
      <c r="B2468" s="19" t="s">
        <v>6986</v>
      </c>
      <c r="C2468" s="19" t="s">
        <v>7433</v>
      </c>
      <c r="D2468" s="20" t="s">
        <v>1558</v>
      </c>
      <c r="E2468" s="19" t="s">
        <v>7434</v>
      </c>
      <c r="F2468" s="19">
        <v>4999</v>
      </c>
      <c r="G2468" s="19">
        <v>4999</v>
      </c>
      <c r="H2468" s="19">
        <v>2399.52</v>
      </c>
      <c r="I2468" s="19">
        <v>1019.79</v>
      </c>
      <c r="J2468" s="19">
        <v>0</v>
      </c>
      <c r="K2468" s="19" t="s">
        <v>1744</v>
      </c>
      <c r="L2468" s="19">
        <v>3419.31</v>
      </c>
      <c r="M2468" s="19">
        <v>3419.31</v>
      </c>
      <c r="N2468" s="19">
        <v>24</v>
      </c>
    </row>
    <row r="2469" s="13" customFormat="1" customHeight="1" spans="1:14">
      <c r="A2469" s="19">
        <f t="shared" si="470"/>
        <v>2467</v>
      </c>
      <c r="B2469" s="19" t="s">
        <v>7435</v>
      </c>
      <c r="C2469" s="19" t="s">
        <v>7436</v>
      </c>
      <c r="D2469" s="20" t="s">
        <v>1558</v>
      </c>
      <c r="E2469" s="19" t="s">
        <v>3808</v>
      </c>
      <c r="F2469" s="19">
        <v>4999</v>
      </c>
      <c r="G2469" s="19">
        <v>4999</v>
      </c>
      <c r="H2469" s="19">
        <v>2399.52</v>
      </c>
      <c r="I2469" s="19">
        <v>1019.79</v>
      </c>
      <c r="J2469" s="19">
        <v>0</v>
      </c>
      <c r="K2469" s="19" t="s">
        <v>1744</v>
      </c>
      <c r="L2469" s="19">
        <v>3419.31</v>
      </c>
      <c r="M2469" s="19">
        <v>3419.31</v>
      </c>
      <c r="N2469" s="19">
        <v>1</v>
      </c>
    </row>
    <row r="2470" s="13" customFormat="1" customHeight="1" spans="1:14">
      <c r="A2470" s="19">
        <f t="shared" si="470"/>
        <v>2468</v>
      </c>
      <c r="B2470" s="19" t="s">
        <v>7437</v>
      </c>
      <c r="C2470" s="19" t="s">
        <v>7438</v>
      </c>
      <c r="D2470" s="20" t="s">
        <v>1558</v>
      </c>
      <c r="E2470" s="19" t="s">
        <v>3808</v>
      </c>
      <c r="F2470" s="19">
        <v>4999</v>
      </c>
      <c r="G2470" s="19">
        <v>4999</v>
      </c>
      <c r="H2470" s="19">
        <v>2399.52</v>
      </c>
      <c r="I2470" s="19">
        <v>1019.79</v>
      </c>
      <c r="J2470" s="19">
        <v>0</v>
      </c>
      <c r="K2470" s="19" t="s">
        <v>1744</v>
      </c>
      <c r="L2470" s="19">
        <v>3419.31</v>
      </c>
      <c r="M2470" s="19">
        <v>3419.31</v>
      </c>
      <c r="N2470" s="19">
        <v>30</v>
      </c>
    </row>
    <row r="2471" s="13" customFormat="1" customHeight="1" spans="1:14">
      <c r="A2471" s="19">
        <f t="shared" si="470"/>
        <v>2469</v>
      </c>
      <c r="B2471" s="19" t="s">
        <v>7439</v>
      </c>
      <c r="C2471" s="19" t="s">
        <v>7440</v>
      </c>
      <c r="D2471" s="20" t="s">
        <v>1558</v>
      </c>
      <c r="E2471" s="19" t="s">
        <v>7396</v>
      </c>
      <c r="F2471" s="19">
        <v>10000</v>
      </c>
      <c r="G2471" s="19">
        <v>10000</v>
      </c>
      <c r="H2471" s="19">
        <v>3999.36</v>
      </c>
      <c r="I2471" s="19">
        <v>1699.74</v>
      </c>
      <c r="J2471" s="19">
        <v>0</v>
      </c>
      <c r="K2471" s="19" t="s">
        <v>1744</v>
      </c>
      <c r="L2471" s="19">
        <v>5699.1</v>
      </c>
      <c r="M2471" s="19">
        <v>5699.1</v>
      </c>
      <c r="N2471" s="19">
        <v>1</v>
      </c>
    </row>
    <row r="2472" s="13" customFormat="1" customHeight="1" spans="1:14">
      <c r="A2472" s="19">
        <f t="shared" si="470"/>
        <v>2470</v>
      </c>
      <c r="B2472" s="19" t="s">
        <v>7441</v>
      </c>
      <c r="C2472" s="19" t="s">
        <v>7442</v>
      </c>
      <c r="D2472" s="20" t="s">
        <v>1558</v>
      </c>
      <c r="E2472" s="19" t="s">
        <v>7399</v>
      </c>
      <c r="F2472" s="19">
        <v>4999</v>
      </c>
      <c r="G2472" s="19">
        <v>4999</v>
      </c>
      <c r="H2472" s="19">
        <v>2399.52</v>
      </c>
      <c r="I2472" s="19">
        <v>1019.79</v>
      </c>
      <c r="J2472" s="19">
        <v>0</v>
      </c>
      <c r="K2472" s="19" t="s">
        <v>1744</v>
      </c>
      <c r="L2472" s="19">
        <v>3419.31</v>
      </c>
      <c r="M2472" s="19">
        <v>3419.31</v>
      </c>
      <c r="N2472" s="19">
        <v>1</v>
      </c>
    </row>
    <row r="2473" s="13" customFormat="1" customHeight="1" spans="1:14">
      <c r="A2473" s="19">
        <f t="shared" si="470"/>
        <v>2471</v>
      </c>
      <c r="B2473" s="19" t="s">
        <v>7443</v>
      </c>
      <c r="C2473" s="19" t="s">
        <v>2514</v>
      </c>
      <c r="D2473" s="20" t="s">
        <v>1558</v>
      </c>
      <c r="E2473" s="19" t="s">
        <v>7030</v>
      </c>
      <c r="F2473" s="19">
        <v>4999</v>
      </c>
      <c r="G2473" s="19">
        <v>4999</v>
      </c>
      <c r="H2473" s="19">
        <v>2399.52</v>
      </c>
      <c r="I2473" s="19">
        <v>1019.79</v>
      </c>
      <c r="J2473" s="19">
        <v>0</v>
      </c>
      <c r="K2473" s="19" t="s">
        <v>1744</v>
      </c>
      <c r="L2473" s="19">
        <v>3419.31</v>
      </c>
      <c r="M2473" s="19">
        <v>3419.31</v>
      </c>
      <c r="N2473" s="19">
        <v>2</v>
      </c>
    </row>
    <row r="2474" s="13" customFormat="1" customHeight="1" spans="1:14">
      <c r="A2474" s="19">
        <f t="shared" si="470"/>
        <v>2472</v>
      </c>
      <c r="B2474" s="19" t="s">
        <v>7444</v>
      </c>
      <c r="C2474" s="19" t="s">
        <v>5738</v>
      </c>
      <c r="D2474" s="20" t="s">
        <v>1558</v>
      </c>
      <c r="E2474" s="19" t="s">
        <v>7030</v>
      </c>
      <c r="F2474" s="19">
        <v>4999</v>
      </c>
      <c r="G2474" s="19">
        <v>4999</v>
      </c>
      <c r="H2474" s="19">
        <v>2399.52</v>
      </c>
      <c r="I2474" s="19">
        <v>1019.79</v>
      </c>
      <c r="J2474" s="19">
        <v>0</v>
      </c>
      <c r="K2474" s="19" t="s">
        <v>1744</v>
      </c>
      <c r="L2474" s="19">
        <v>3419.31</v>
      </c>
      <c r="M2474" s="19">
        <v>3419.31</v>
      </c>
      <c r="N2474" s="19">
        <v>33</v>
      </c>
    </row>
    <row r="2475" s="13" customFormat="1" customHeight="1" spans="1:14">
      <c r="A2475" s="19">
        <f t="shared" ref="A2475:A2484" si="471">ROW()-2</f>
        <v>2473</v>
      </c>
      <c r="B2475" s="19" t="s">
        <v>7445</v>
      </c>
      <c r="C2475" s="19" t="s">
        <v>7446</v>
      </c>
      <c r="D2475" s="20" t="s">
        <v>1558</v>
      </c>
      <c r="E2475" s="19" t="s">
        <v>7424</v>
      </c>
      <c r="F2475" s="19">
        <v>4999</v>
      </c>
      <c r="G2475" s="19">
        <v>4999</v>
      </c>
      <c r="H2475" s="19">
        <v>2399.52</v>
      </c>
      <c r="I2475" s="19">
        <v>1019.79</v>
      </c>
      <c r="J2475" s="19">
        <v>0</v>
      </c>
      <c r="K2475" s="19" t="s">
        <v>1744</v>
      </c>
      <c r="L2475" s="19">
        <v>3419.31</v>
      </c>
      <c r="M2475" s="19">
        <v>3419.31</v>
      </c>
      <c r="N2475" s="19">
        <v>1</v>
      </c>
    </row>
    <row r="2476" s="13" customFormat="1" customHeight="1" spans="1:14">
      <c r="A2476" s="19">
        <f t="shared" si="471"/>
        <v>2474</v>
      </c>
      <c r="B2476" s="19" t="s">
        <v>7447</v>
      </c>
      <c r="C2476" s="19" t="s">
        <v>7448</v>
      </c>
      <c r="D2476" s="20" t="s">
        <v>1558</v>
      </c>
      <c r="E2476" s="19" t="s">
        <v>7449</v>
      </c>
      <c r="F2476" s="19">
        <v>4999</v>
      </c>
      <c r="G2476" s="19">
        <v>4999</v>
      </c>
      <c r="H2476" s="19">
        <v>2399.52</v>
      </c>
      <c r="I2476" s="19">
        <v>1019.79</v>
      </c>
      <c r="J2476" s="19">
        <v>0</v>
      </c>
      <c r="K2476" s="19" t="s">
        <v>1744</v>
      </c>
      <c r="L2476" s="19">
        <v>3419.31</v>
      </c>
      <c r="M2476" s="19">
        <v>3419.31</v>
      </c>
      <c r="N2476" s="19">
        <v>3</v>
      </c>
    </row>
    <row r="2477" s="13" customFormat="1" customHeight="1" spans="1:14">
      <c r="A2477" s="19">
        <f t="shared" si="471"/>
        <v>2475</v>
      </c>
      <c r="B2477" s="19" t="s">
        <v>7450</v>
      </c>
      <c r="C2477" s="19" t="s">
        <v>7451</v>
      </c>
      <c r="D2477" s="20" t="s">
        <v>1558</v>
      </c>
      <c r="E2477" s="19" t="s">
        <v>7387</v>
      </c>
      <c r="F2477" s="19">
        <v>4999</v>
      </c>
      <c r="G2477" s="19">
        <v>4999</v>
      </c>
      <c r="H2477" s="19">
        <v>2399.52</v>
      </c>
      <c r="I2477" s="19">
        <v>1019.79</v>
      </c>
      <c r="J2477" s="19">
        <v>0</v>
      </c>
      <c r="K2477" s="19" t="s">
        <v>1744</v>
      </c>
      <c r="L2477" s="19">
        <v>3419.31</v>
      </c>
      <c r="M2477" s="19">
        <v>3419.31</v>
      </c>
      <c r="N2477" s="19">
        <v>12</v>
      </c>
    </row>
    <row r="2478" s="13" customFormat="1" customHeight="1" spans="1:14">
      <c r="A2478" s="19">
        <f t="shared" si="471"/>
        <v>2476</v>
      </c>
      <c r="B2478" s="19" t="s">
        <v>7452</v>
      </c>
      <c r="C2478" s="19" t="s">
        <v>7453</v>
      </c>
      <c r="D2478" s="20" t="s">
        <v>1558</v>
      </c>
      <c r="E2478" s="19" t="s">
        <v>7424</v>
      </c>
      <c r="F2478" s="19">
        <v>4999</v>
      </c>
      <c r="G2478" s="19">
        <v>4999</v>
      </c>
      <c r="H2478" s="19">
        <v>2399.52</v>
      </c>
      <c r="I2478" s="19">
        <v>1019.79</v>
      </c>
      <c r="J2478" s="19">
        <v>0</v>
      </c>
      <c r="K2478" s="19" t="s">
        <v>1744</v>
      </c>
      <c r="L2478" s="19">
        <v>3419.31</v>
      </c>
      <c r="M2478" s="19">
        <v>3419.31</v>
      </c>
      <c r="N2478" s="19">
        <v>1</v>
      </c>
    </row>
    <row r="2479" s="13" customFormat="1" customHeight="1" spans="1:14">
      <c r="A2479" s="19">
        <f t="shared" si="471"/>
        <v>2477</v>
      </c>
      <c r="B2479" s="19" t="s">
        <v>7454</v>
      </c>
      <c r="C2479" s="19" t="s">
        <v>7455</v>
      </c>
      <c r="D2479" s="20" t="s">
        <v>1558</v>
      </c>
      <c r="E2479" s="19" t="s">
        <v>7424</v>
      </c>
      <c r="F2479" s="19">
        <v>4999</v>
      </c>
      <c r="G2479" s="19">
        <v>4999</v>
      </c>
      <c r="H2479" s="19">
        <v>2399.52</v>
      </c>
      <c r="I2479" s="19">
        <v>1019.79</v>
      </c>
      <c r="J2479" s="19">
        <v>0</v>
      </c>
      <c r="K2479" s="19" t="s">
        <v>1744</v>
      </c>
      <c r="L2479" s="19">
        <v>3419.31</v>
      </c>
      <c r="M2479" s="19">
        <v>3419.31</v>
      </c>
      <c r="N2479" s="19">
        <v>1</v>
      </c>
    </row>
    <row r="2480" s="13" customFormat="1" customHeight="1" spans="1:14">
      <c r="A2480" s="19">
        <f t="shared" si="471"/>
        <v>2478</v>
      </c>
      <c r="B2480" s="19" t="s">
        <v>7456</v>
      </c>
      <c r="C2480" s="19" t="s">
        <v>7457</v>
      </c>
      <c r="D2480" s="20" t="s">
        <v>1558</v>
      </c>
      <c r="E2480" s="19" t="s">
        <v>3808</v>
      </c>
      <c r="F2480" s="19">
        <v>4999</v>
      </c>
      <c r="G2480" s="19">
        <v>4999</v>
      </c>
      <c r="H2480" s="19">
        <v>799.84</v>
      </c>
      <c r="I2480" s="19">
        <v>339.93</v>
      </c>
      <c r="J2480" s="19">
        <v>0</v>
      </c>
      <c r="K2480" s="19">
        <v>202503</v>
      </c>
      <c r="L2480" s="19">
        <v>1139.77</v>
      </c>
      <c r="M2480" s="19">
        <v>1139.77</v>
      </c>
      <c r="N2480" s="19">
        <v>6</v>
      </c>
    </row>
    <row r="2481" s="13" customFormat="1" customHeight="1" spans="1:14">
      <c r="A2481" s="19">
        <f t="shared" si="471"/>
        <v>2479</v>
      </c>
      <c r="B2481" s="19" t="s">
        <v>7458</v>
      </c>
      <c r="C2481" s="19" t="s">
        <v>7459</v>
      </c>
      <c r="D2481" s="20" t="s">
        <v>1558</v>
      </c>
      <c r="E2481" s="19" t="s">
        <v>7460</v>
      </c>
      <c r="F2481" s="19">
        <v>4999</v>
      </c>
      <c r="G2481" s="19">
        <v>4999</v>
      </c>
      <c r="H2481" s="19">
        <v>799.84</v>
      </c>
      <c r="I2481" s="19">
        <v>339.93</v>
      </c>
      <c r="J2481" s="19">
        <v>0</v>
      </c>
      <c r="K2481" s="19">
        <v>202503</v>
      </c>
      <c r="L2481" s="19">
        <v>1139.77</v>
      </c>
      <c r="M2481" s="19">
        <v>1139.77</v>
      </c>
      <c r="N2481" s="19">
        <v>0</v>
      </c>
    </row>
    <row r="2482" s="13" customFormat="1" customHeight="1" spans="1:14">
      <c r="A2482" s="19">
        <f t="shared" si="471"/>
        <v>2480</v>
      </c>
      <c r="B2482" s="19" t="s">
        <v>7461</v>
      </c>
      <c r="C2482" s="19" t="s">
        <v>7462</v>
      </c>
      <c r="D2482" s="20" t="s">
        <v>1558</v>
      </c>
      <c r="E2482" s="19" t="s">
        <v>7463</v>
      </c>
      <c r="F2482" s="19">
        <v>4999</v>
      </c>
      <c r="G2482" s="19">
        <v>4999</v>
      </c>
      <c r="H2482" s="19">
        <v>1599.68</v>
      </c>
      <c r="I2482" s="19">
        <v>679.86</v>
      </c>
      <c r="J2482" s="19">
        <v>0</v>
      </c>
      <c r="K2482" s="19" t="s">
        <v>2193</v>
      </c>
      <c r="L2482" s="19">
        <v>2279.54</v>
      </c>
      <c r="M2482" s="19">
        <v>2279.54</v>
      </c>
      <c r="N2482" s="19">
        <v>21</v>
      </c>
    </row>
    <row r="2483" s="13" customFormat="1" customHeight="1" spans="1:14">
      <c r="A2483" s="19">
        <f t="shared" si="471"/>
        <v>2481</v>
      </c>
      <c r="B2483" s="19" t="s">
        <v>7464</v>
      </c>
      <c r="C2483" s="19" t="s">
        <v>5850</v>
      </c>
      <c r="D2483" s="20" t="s">
        <v>1558</v>
      </c>
      <c r="E2483" s="19" t="s">
        <v>3791</v>
      </c>
      <c r="F2483" s="19">
        <v>4999</v>
      </c>
      <c r="G2483" s="19">
        <v>4999</v>
      </c>
      <c r="H2483" s="19">
        <v>1599.68</v>
      </c>
      <c r="I2483" s="19">
        <v>679.86</v>
      </c>
      <c r="J2483" s="19">
        <v>0</v>
      </c>
      <c r="K2483" s="19" t="s">
        <v>2193</v>
      </c>
      <c r="L2483" s="19">
        <v>2279.54</v>
      </c>
      <c r="M2483" s="19">
        <v>2279.54</v>
      </c>
      <c r="N2483" s="19">
        <v>1</v>
      </c>
    </row>
    <row r="2484" s="13" customFormat="1" customHeight="1" spans="1:14">
      <c r="A2484" s="19">
        <f t="shared" si="471"/>
        <v>2482</v>
      </c>
      <c r="B2484" s="19" t="s">
        <v>7465</v>
      </c>
      <c r="C2484" s="19" t="s">
        <v>2992</v>
      </c>
      <c r="D2484" s="20" t="s">
        <v>1558</v>
      </c>
      <c r="E2484" s="19" t="s">
        <v>7399</v>
      </c>
      <c r="F2484" s="19">
        <v>4999</v>
      </c>
      <c r="G2484" s="19">
        <v>4999</v>
      </c>
      <c r="H2484" s="19">
        <v>1599.68</v>
      </c>
      <c r="I2484" s="19">
        <v>679.86</v>
      </c>
      <c r="J2484" s="19">
        <v>0</v>
      </c>
      <c r="K2484" s="19" t="s">
        <v>2193</v>
      </c>
      <c r="L2484" s="19">
        <v>2279.54</v>
      </c>
      <c r="M2484" s="19">
        <v>2279.54</v>
      </c>
      <c r="N2484" s="19">
        <v>11</v>
      </c>
    </row>
    <row r="2485" s="13" customFormat="1" customHeight="1" spans="1:14">
      <c r="A2485" s="19">
        <f t="shared" ref="A2485:A2494" si="472">ROW()-2</f>
        <v>2483</v>
      </c>
      <c r="B2485" s="19" t="s">
        <v>7466</v>
      </c>
      <c r="C2485" s="19" t="s">
        <v>7467</v>
      </c>
      <c r="D2485" s="20" t="s">
        <v>1562</v>
      </c>
      <c r="E2485" s="19" t="s">
        <v>7468</v>
      </c>
      <c r="F2485" s="19">
        <v>4999</v>
      </c>
      <c r="G2485" s="19">
        <v>4999</v>
      </c>
      <c r="H2485" s="19">
        <f t="shared" ref="H2485:H2492" si="473">F2485*0.16*(MID(K2485,12,2)-MID(K2485,5,2)+1)</f>
        <v>2399.52</v>
      </c>
      <c r="I2485" s="19">
        <v>1019.79</v>
      </c>
      <c r="J2485" s="19">
        <v>0</v>
      </c>
      <c r="K2485" s="19" t="s">
        <v>1744</v>
      </c>
      <c r="L2485" s="19">
        <f t="shared" ref="L2485:L2492" si="474">H2485+I2485</f>
        <v>3419.31</v>
      </c>
      <c r="M2485" s="19">
        <f t="shared" ref="M2485:M2492" si="475">L2485</f>
        <v>3419.31</v>
      </c>
      <c r="N2485" s="19">
        <v>17</v>
      </c>
    </row>
    <row r="2486" s="13" customFormat="1" customHeight="1" spans="1:14">
      <c r="A2486" s="19">
        <f t="shared" si="472"/>
        <v>2484</v>
      </c>
      <c r="B2486" s="19" t="s">
        <v>7469</v>
      </c>
      <c r="C2486" s="19" t="s">
        <v>7470</v>
      </c>
      <c r="D2486" s="20" t="s">
        <v>1562</v>
      </c>
      <c r="E2486" s="19" t="s">
        <v>7471</v>
      </c>
      <c r="F2486" s="19">
        <v>4999</v>
      </c>
      <c r="G2486" s="19">
        <v>4999</v>
      </c>
      <c r="H2486" s="19">
        <f t="shared" si="473"/>
        <v>2399.52</v>
      </c>
      <c r="I2486" s="19">
        <v>1019.79</v>
      </c>
      <c r="J2486" s="19">
        <v>0</v>
      </c>
      <c r="K2486" s="19" t="s">
        <v>1744</v>
      </c>
      <c r="L2486" s="19">
        <f t="shared" si="474"/>
        <v>3419.31</v>
      </c>
      <c r="M2486" s="19">
        <f t="shared" si="475"/>
        <v>3419.31</v>
      </c>
      <c r="N2486" s="19">
        <v>16</v>
      </c>
    </row>
    <row r="2487" s="13" customFormat="1" customHeight="1" spans="1:14">
      <c r="A2487" s="19">
        <f t="shared" si="472"/>
        <v>2485</v>
      </c>
      <c r="B2487" s="19" t="s">
        <v>7472</v>
      </c>
      <c r="C2487" s="19" t="s">
        <v>7473</v>
      </c>
      <c r="D2487" s="20" t="s">
        <v>1562</v>
      </c>
      <c r="E2487" s="19" t="s">
        <v>7474</v>
      </c>
      <c r="F2487" s="19">
        <v>4999</v>
      </c>
      <c r="G2487" s="19">
        <v>4999</v>
      </c>
      <c r="H2487" s="19">
        <f t="shared" si="473"/>
        <v>2399.52</v>
      </c>
      <c r="I2487" s="19">
        <v>1019.79</v>
      </c>
      <c r="J2487" s="19">
        <v>0</v>
      </c>
      <c r="K2487" s="19" t="s">
        <v>1744</v>
      </c>
      <c r="L2487" s="19">
        <f t="shared" si="474"/>
        <v>3419.31</v>
      </c>
      <c r="M2487" s="19">
        <f t="shared" si="475"/>
        <v>3419.31</v>
      </c>
      <c r="N2487" s="19">
        <v>16</v>
      </c>
    </row>
    <row r="2488" s="13" customFormat="1" customHeight="1" spans="1:14">
      <c r="A2488" s="19">
        <f t="shared" si="472"/>
        <v>2486</v>
      </c>
      <c r="B2488" s="19" t="s">
        <v>7475</v>
      </c>
      <c r="C2488" s="19" t="s">
        <v>7476</v>
      </c>
      <c r="D2488" s="20" t="s">
        <v>1562</v>
      </c>
      <c r="E2488" s="19" t="s">
        <v>1743</v>
      </c>
      <c r="F2488" s="19">
        <v>4999</v>
      </c>
      <c r="G2488" s="19">
        <v>4999</v>
      </c>
      <c r="H2488" s="19">
        <f t="shared" si="473"/>
        <v>2399.52</v>
      </c>
      <c r="I2488" s="19">
        <v>1019.79</v>
      </c>
      <c r="J2488" s="19">
        <v>0</v>
      </c>
      <c r="K2488" s="19" t="s">
        <v>1744</v>
      </c>
      <c r="L2488" s="19">
        <f t="shared" si="474"/>
        <v>3419.31</v>
      </c>
      <c r="M2488" s="19">
        <f t="shared" si="475"/>
        <v>3419.31</v>
      </c>
      <c r="N2488" s="19">
        <v>15</v>
      </c>
    </row>
    <row r="2489" s="13" customFormat="1" customHeight="1" spans="1:14">
      <c r="A2489" s="19">
        <f t="shared" si="472"/>
        <v>2487</v>
      </c>
      <c r="B2489" s="19" t="s">
        <v>7477</v>
      </c>
      <c r="C2489" s="19" t="s">
        <v>1920</v>
      </c>
      <c r="D2489" s="20" t="s">
        <v>1562</v>
      </c>
      <c r="E2489" s="19" t="s">
        <v>7478</v>
      </c>
      <c r="F2489" s="19">
        <v>4999</v>
      </c>
      <c r="G2489" s="19">
        <v>4999</v>
      </c>
      <c r="H2489" s="19">
        <f t="shared" si="473"/>
        <v>2399.52</v>
      </c>
      <c r="I2489" s="19">
        <v>1019.79</v>
      </c>
      <c r="J2489" s="19">
        <v>0</v>
      </c>
      <c r="K2489" s="19" t="s">
        <v>1744</v>
      </c>
      <c r="L2489" s="19">
        <f t="shared" si="474"/>
        <v>3419.31</v>
      </c>
      <c r="M2489" s="19">
        <f t="shared" si="475"/>
        <v>3419.31</v>
      </c>
      <c r="N2489" s="19">
        <v>14</v>
      </c>
    </row>
    <row r="2490" s="13" customFormat="1" customHeight="1" spans="1:14">
      <c r="A2490" s="19">
        <f t="shared" si="472"/>
        <v>2488</v>
      </c>
      <c r="B2490" s="19" t="s">
        <v>7479</v>
      </c>
      <c r="C2490" s="19" t="s">
        <v>7480</v>
      </c>
      <c r="D2490" s="20" t="s">
        <v>1562</v>
      </c>
      <c r="E2490" s="19" t="s">
        <v>7481</v>
      </c>
      <c r="F2490" s="19">
        <v>4999</v>
      </c>
      <c r="G2490" s="19">
        <v>4999</v>
      </c>
      <c r="H2490" s="19">
        <f t="shared" si="473"/>
        <v>2399.52</v>
      </c>
      <c r="I2490" s="19">
        <v>1019.79</v>
      </c>
      <c r="J2490" s="19">
        <v>0</v>
      </c>
      <c r="K2490" s="19" t="s">
        <v>1744</v>
      </c>
      <c r="L2490" s="19">
        <f t="shared" si="474"/>
        <v>3419.31</v>
      </c>
      <c r="M2490" s="19">
        <f t="shared" si="475"/>
        <v>3419.31</v>
      </c>
      <c r="N2490" s="19">
        <v>5</v>
      </c>
    </row>
    <row r="2491" s="13" customFormat="1" customHeight="1" spans="1:14">
      <c r="A2491" s="19">
        <f t="shared" si="472"/>
        <v>2489</v>
      </c>
      <c r="B2491" s="19" t="s">
        <v>7482</v>
      </c>
      <c r="C2491" s="19" t="s">
        <v>7483</v>
      </c>
      <c r="D2491" s="20" t="s">
        <v>1562</v>
      </c>
      <c r="E2491" s="19" t="s">
        <v>7484</v>
      </c>
      <c r="F2491" s="19">
        <v>4999</v>
      </c>
      <c r="G2491" s="19">
        <v>4999</v>
      </c>
      <c r="H2491" s="19">
        <f t="shared" si="473"/>
        <v>2399.52</v>
      </c>
      <c r="I2491" s="19">
        <v>1019.79</v>
      </c>
      <c r="J2491" s="19">
        <v>0</v>
      </c>
      <c r="K2491" s="19" t="s">
        <v>1744</v>
      </c>
      <c r="L2491" s="19">
        <f t="shared" si="474"/>
        <v>3419.31</v>
      </c>
      <c r="M2491" s="19">
        <f t="shared" si="475"/>
        <v>3419.31</v>
      </c>
      <c r="N2491" s="19">
        <v>5</v>
      </c>
    </row>
    <row r="2492" s="13" customFormat="1" customHeight="1" spans="1:14">
      <c r="A2492" s="19">
        <f t="shared" si="472"/>
        <v>2490</v>
      </c>
      <c r="B2492" s="19" t="s">
        <v>7485</v>
      </c>
      <c r="C2492" s="19" t="s">
        <v>7486</v>
      </c>
      <c r="D2492" s="20" t="s">
        <v>1562</v>
      </c>
      <c r="E2492" s="19" t="s">
        <v>3773</v>
      </c>
      <c r="F2492" s="19">
        <v>4999</v>
      </c>
      <c r="G2492" s="19">
        <v>4999</v>
      </c>
      <c r="H2492" s="19">
        <f t="shared" si="473"/>
        <v>2399.52</v>
      </c>
      <c r="I2492" s="19">
        <v>1019.79</v>
      </c>
      <c r="J2492" s="19">
        <v>0</v>
      </c>
      <c r="K2492" s="19" t="s">
        <v>1744</v>
      </c>
      <c r="L2492" s="19">
        <f t="shared" si="474"/>
        <v>3419.31</v>
      </c>
      <c r="M2492" s="19">
        <f t="shared" si="475"/>
        <v>3419.31</v>
      </c>
      <c r="N2492" s="19">
        <v>10</v>
      </c>
    </row>
    <row r="2493" s="13" customFormat="1" customHeight="1" spans="1:14">
      <c r="A2493" s="19">
        <f t="shared" si="472"/>
        <v>2491</v>
      </c>
      <c r="B2493" s="19" t="s">
        <v>7487</v>
      </c>
      <c r="C2493" s="19" t="s">
        <v>7488</v>
      </c>
      <c r="D2493" s="20" t="s">
        <v>1566</v>
      </c>
      <c r="E2493" s="19" t="s">
        <v>7489</v>
      </c>
      <c r="F2493" s="19">
        <v>4999</v>
      </c>
      <c r="G2493" s="19">
        <v>4999</v>
      </c>
      <c r="H2493" s="19">
        <v>2399.52</v>
      </c>
      <c r="I2493" s="19">
        <v>1019.79</v>
      </c>
      <c r="J2493" s="19">
        <v>0</v>
      </c>
      <c r="K2493" s="19" t="s">
        <v>1744</v>
      </c>
      <c r="L2493" s="19">
        <v>3419.31</v>
      </c>
      <c r="M2493" s="19">
        <v>3419.31</v>
      </c>
      <c r="N2493" s="19">
        <v>25</v>
      </c>
    </row>
    <row r="2494" s="13" customFormat="1" customHeight="1" spans="1:14">
      <c r="A2494" s="19">
        <f t="shared" si="472"/>
        <v>2492</v>
      </c>
      <c r="B2494" s="19" t="s">
        <v>7490</v>
      </c>
      <c r="C2494" s="19" t="s">
        <v>7491</v>
      </c>
      <c r="D2494" s="20" t="s">
        <v>1566</v>
      </c>
      <c r="E2494" s="19" t="s">
        <v>2712</v>
      </c>
      <c r="F2494" s="19">
        <v>4999</v>
      </c>
      <c r="G2494" s="19">
        <v>4999</v>
      </c>
      <c r="H2494" s="19">
        <v>2399.52</v>
      </c>
      <c r="I2494" s="19">
        <v>1019.79</v>
      </c>
      <c r="J2494" s="19">
        <v>0</v>
      </c>
      <c r="K2494" s="19" t="s">
        <v>1744</v>
      </c>
      <c r="L2494" s="19">
        <v>3419.31</v>
      </c>
      <c r="M2494" s="19">
        <v>3419.31</v>
      </c>
      <c r="N2494" s="19">
        <v>0</v>
      </c>
    </row>
    <row r="2495" s="13" customFormat="1" customHeight="1" spans="1:14">
      <c r="A2495" s="19">
        <f t="shared" ref="A2495:A2502" si="476">ROW()-2</f>
        <v>2493</v>
      </c>
      <c r="B2495" s="19" t="s">
        <v>7492</v>
      </c>
      <c r="C2495" s="19" t="s">
        <v>7493</v>
      </c>
      <c r="D2495" s="20" t="s">
        <v>1570</v>
      </c>
      <c r="E2495" s="19" t="s">
        <v>7494</v>
      </c>
      <c r="F2495" s="19">
        <v>4999</v>
      </c>
      <c r="G2495" s="19">
        <v>4999</v>
      </c>
      <c r="H2495" s="19">
        <v>1599.68</v>
      </c>
      <c r="I2495" s="19">
        <v>679.86</v>
      </c>
      <c r="J2495" s="19">
        <v>0</v>
      </c>
      <c r="K2495" s="19" t="s">
        <v>2303</v>
      </c>
      <c r="L2495" s="19">
        <v>2279.54</v>
      </c>
      <c r="M2495" s="19">
        <v>2279.54</v>
      </c>
      <c r="N2495" s="19">
        <v>7</v>
      </c>
    </row>
    <row r="2496" s="13" customFormat="1" customHeight="1" spans="1:14">
      <c r="A2496" s="19">
        <f t="shared" si="476"/>
        <v>2494</v>
      </c>
      <c r="B2496" s="19" t="s">
        <v>7495</v>
      </c>
      <c r="C2496" s="19" t="s">
        <v>2037</v>
      </c>
      <c r="D2496" s="20" t="s">
        <v>1570</v>
      </c>
      <c r="E2496" s="19" t="s">
        <v>2500</v>
      </c>
      <c r="F2496" s="19">
        <v>4999</v>
      </c>
      <c r="G2496" s="19">
        <v>4999</v>
      </c>
      <c r="H2496" s="19">
        <v>1599.68</v>
      </c>
      <c r="I2496" s="19">
        <v>679.86</v>
      </c>
      <c r="J2496" s="19">
        <v>0</v>
      </c>
      <c r="K2496" s="19" t="s">
        <v>2303</v>
      </c>
      <c r="L2496" s="19">
        <v>2279.54</v>
      </c>
      <c r="M2496" s="19">
        <v>2279.54</v>
      </c>
      <c r="N2496" s="19">
        <v>22</v>
      </c>
    </row>
    <row r="2497" s="13" customFormat="1" customHeight="1" spans="1:14">
      <c r="A2497" s="19">
        <f t="shared" si="476"/>
        <v>2495</v>
      </c>
      <c r="B2497" s="19" t="s">
        <v>7496</v>
      </c>
      <c r="C2497" s="19" t="s">
        <v>7497</v>
      </c>
      <c r="D2497" s="20" t="s">
        <v>1570</v>
      </c>
      <c r="E2497" s="19" t="s">
        <v>3090</v>
      </c>
      <c r="F2497" s="19">
        <v>4999</v>
      </c>
      <c r="G2497" s="19">
        <v>4999</v>
      </c>
      <c r="H2497" s="19">
        <v>1599.68</v>
      </c>
      <c r="I2497" s="19">
        <v>679.86</v>
      </c>
      <c r="J2497" s="19">
        <v>0</v>
      </c>
      <c r="K2497" s="19" t="s">
        <v>2303</v>
      </c>
      <c r="L2497" s="19">
        <v>2279.54</v>
      </c>
      <c r="M2497" s="19">
        <v>2279.54</v>
      </c>
      <c r="N2497" s="19">
        <v>22</v>
      </c>
    </row>
    <row r="2498" s="13" customFormat="1" customHeight="1" spans="1:14">
      <c r="A2498" s="19">
        <f t="shared" si="476"/>
        <v>2496</v>
      </c>
      <c r="B2498" s="19" t="s">
        <v>7498</v>
      </c>
      <c r="C2498" s="19" t="s">
        <v>7499</v>
      </c>
      <c r="D2498" s="20" t="s">
        <v>1570</v>
      </c>
      <c r="E2498" s="19" t="s">
        <v>4037</v>
      </c>
      <c r="F2498" s="19">
        <v>4999</v>
      </c>
      <c r="G2498" s="19">
        <v>4999</v>
      </c>
      <c r="H2498" s="19">
        <v>1599.68</v>
      </c>
      <c r="I2498" s="19">
        <v>679.86</v>
      </c>
      <c r="J2498" s="19">
        <v>0</v>
      </c>
      <c r="K2498" s="19" t="s">
        <v>2303</v>
      </c>
      <c r="L2498" s="19">
        <v>2279.54</v>
      </c>
      <c r="M2498" s="19">
        <v>2279.54</v>
      </c>
      <c r="N2498" s="19">
        <v>4</v>
      </c>
    </row>
    <row r="2499" s="13" customFormat="1" customHeight="1" spans="1:14">
      <c r="A2499" s="19">
        <f t="shared" si="476"/>
        <v>2497</v>
      </c>
      <c r="B2499" s="19" t="s">
        <v>7500</v>
      </c>
      <c r="C2499" s="19" t="s">
        <v>6760</v>
      </c>
      <c r="D2499" s="20" t="s">
        <v>1570</v>
      </c>
      <c r="E2499" s="19" t="s">
        <v>1942</v>
      </c>
      <c r="F2499" s="19">
        <v>4999</v>
      </c>
      <c r="G2499" s="19">
        <v>4999</v>
      </c>
      <c r="H2499" s="19">
        <v>1599.68</v>
      </c>
      <c r="I2499" s="19">
        <v>679.86</v>
      </c>
      <c r="J2499" s="19">
        <v>0</v>
      </c>
      <c r="K2499" s="19" t="s">
        <v>2303</v>
      </c>
      <c r="L2499" s="19">
        <v>2279.54</v>
      </c>
      <c r="M2499" s="19">
        <v>2279.54</v>
      </c>
      <c r="N2499" s="19">
        <v>0</v>
      </c>
    </row>
    <row r="2500" s="13" customFormat="1" customHeight="1" spans="1:14">
      <c r="A2500" s="19">
        <f t="shared" si="476"/>
        <v>2498</v>
      </c>
      <c r="B2500" s="19" t="s">
        <v>7501</v>
      </c>
      <c r="C2500" s="19" t="s">
        <v>3052</v>
      </c>
      <c r="D2500" s="20" t="s">
        <v>1574</v>
      </c>
      <c r="E2500" s="19" t="s">
        <v>7502</v>
      </c>
      <c r="F2500" s="19">
        <v>4999</v>
      </c>
      <c r="G2500" s="19">
        <v>4999</v>
      </c>
      <c r="H2500" s="19">
        <v>2399.52</v>
      </c>
      <c r="I2500" s="19">
        <v>1019.79</v>
      </c>
      <c r="J2500" s="19">
        <v>0</v>
      </c>
      <c r="K2500" s="19" t="s">
        <v>1744</v>
      </c>
      <c r="L2500" s="19">
        <v>3419.31</v>
      </c>
      <c r="M2500" s="19">
        <v>3419.31</v>
      </c>
      <c r="N2500" s="19">
        <v>2</v>
      </c>
    </row>
    <row r="2501" s="13" customFormat="1" customHeight="1" spans="1:14">
      <c r="A2501" s="19">
        <f t="shared" si="476"/>
        <v>2499</v>
      </c>
      <c r="B2501" s="19" t="s">
        <v>7503</v>
      </c>
      <c r="C2501" s="19" t="s">
        <v>2664</v>
      </c>
      <c r="D2501" s="20" t="s">
        <v>1574</v>
      </c>
      <c r="E2501" s="19" t="s">
        <v>7504</v>
      </c>
      <c r="F2501" s="19">
        <v>4999</v>
      </c>
      <c r="G2501" s="19">
        <v>4999</v>
      </c>
      <c r="H2501" s="19">
        <v>2399.52</v>
      </c>
      <c r="I2501" s="19">
        <v>1019.79</v>
      </c>
      <c r="J2501" s="19">
        <v>0</v>
      </c>
      <c r="K2501" s="19" t="s">
        <v>1744</v>
      </c>
      <c r="L2501" s="19">
        <v>3419.31</v>
      </c>
      <c r="M2501" s="19">
        <v>3419.31</v>
      </c>
      <c r="N2501" s="19">
        <v>5</v>
      </c>
    </row>
    <row r="2502" s="13" customFormat="1" customHeight="1" spans="1:14">
      <c r="A2502" s="19">
        <f t="shared" si="476"/>
        <v>2500</v>
      </c>
      <c r="B2502" s="19" t="s">
        <v>7505</v>
      </c>
      <c r="C2502" s="19" t="s">
        <v>3350</v>
      </c>
      <c r="D2502" s="20" t="s">
        <v>1578</v>
      </c>
      <c r="E2502" s="19" t="s">
        <v>7506</v>
      </c>
      <c r="F2502" s="19">
        <v>4999</v>
      </c>
      <c r="G2502" s="19">
        <v>4999</v>
      </c>
      <c r="H2502" s="19">
        <f>F2502*0.16*(MID(K2502,12,2)-MID(K2502,5,2)+1)</f>
        <v>2399.52</v>
      </c>
      <c r="I2502" s="19">
        <v>1019.79</v>
      </c>
      <c r="J2502" s="19">
        <v>0</v>
      </c>
      <c r="K2502" s="19" t="s">
        <v>1744</v>
      </c>
      <c r="L2502" s="19">
        <f t="shared" ref="L2502:L2523" si="477">H2502+I2502</f>
        <v>3419.31</v>
      </c>
      <c r="M2502" s="19">
        <f t="shared" ref="M2502:M2523" si="478">L2502</f>
        <v>3419.31</v>
      </c>
      <c r="N2502" s="19">
        <v>4</v>
      </c>
    </row>
    <row r="2503" s="13" customFormat="1" customHeight="1" spans="1:14">
      <c r="A2503" s="19">
        <f t="shared" ref="A2503:A2512" si="479">ROW()-2</f>
        <v>2501</v>
      </c>
      <c r="B2503" s="19" t="s">
        <v>7507</v>
      </c>
      <c r="C2503" s="19" t="s">
        <v>7508</v>
      </c>
      <c r="D2503" s="20" t="s">
        <v>1578</v>
      </c>
      <c r="E2503" s="19" t="s">
        <v>7494</v>
      </c>
      <c r="F2503" s="19">
        <v>4999</v>
      </c>
      <c r="G2503" s="19">
        <v>4999</v>
      </c>
      <c r="H2503" s="19">
        <f>F2503*0.16*(MID(K2503,12,2)-MID(K2503,5,2)+1)</f>
        <v>2399.52</v>
      </c>
      <c r="I2503" s="19">
        <v>1019.79</v>
      </c>
      <c r="J2503" s="19">
        <v>0</v>
      </c>
      <c r="K2503" s="19" t="s">
        <v>1744</v>
      </c>
      <c r="L2503" s="19">
        <f t="shared" si="477"/>
        <v>3419.31</v>
      </c>
      <c r="M2503" s="19">
        <f t="shared" si="478"/>
        <v>3419.31</v>
      </c>
      <c r="N2503" s="19">
        <v>4</v>
      </c>
    </row>
    <row r="2504" s="13" customFormat="1" customHeight="1" spans="1:14">
      <c r="A2504" s="19">
        <f t="shared" si="479"/>
        <v>2502</v>
      </c>
      <c r="B2504" s="19" t="s">
        <v>7509</v>
      </c>
      <c r="C2504" s="19" t="s">
        <v>7510</v>
      </c>
      <c r="D2504" s="20" t="s">
        <v>1582</v>
      </c>
      <c r="E2504" s="19" t="s">
        <v>2704</v>
      </c>
      <c r="F2504" s="19">
        <v>4999</v>
      </c>
      <c r="G2504" s="19">
        <v>4999</v>
      </c>
      <c r="H2504" s="19">
        <v>2399.52</v>
      </c>
      <c r="I2504" s="19">
        <v>1019.79</v>
      </c>
      <c r="J2504" s="19">
        <v>0</v>
      </c>
      <c r="K2504" s="19" t="s">
        <v>1744</v>
      </c>
      <c r="L2504" s="19">
        <f t="shared" si="477"/>
        <v>3419.31</v>
      </c>
      <c r="M2504" s="19">
        <f t="shared" si="478"/>
        <v>3419.31</v>
      </c>
      <c r="N2504" s="19">
        <f>26+1</f>
        <v>27</v>
      </c>
    </row>
    <row r="2505" s="13" customFormat="1" customHeight="1" spans="1:14">
      <c r="A2505" s="19">
        <f t="shared" si="479"/>
        <v>2503</v>
      </c>
      <c r="B2505" s="19" t="s">
        <v>7511</v>
      </c>
      <c r="C2505" s="19" t="s">
        <v>2701</v>
      </c>
      <c r="D2505" s="20" t="s">
        <v>1582</v>
      </c>
      <c r="E2505" s="19" t="s">
        <v>5314</v>
      </c>
      <c r="F2505" s="19">
        <v>4999</v>
      </c>
      <c r="G2505" s="19">
        <v>4999</v>
      </c>
      <c r="H2505" s="19">
        <v>2399.52</v>
      </c>
      <c r="I2505" s="19">
        <v>1019.79</v>
      </c>
      <c r="J2505" s="19">
        <v>0</v>
      </c>
      <c r="K2505" s="19" t="s">
        <v>1744</v>
      </c>
      <c r="L2505" s="19">
        <f t="shared" si="477"/>
        <v>3419.31</v>
      </c>
      <c r="M2505" s="19">
        <f t="shared" si="478"/>
        <v>3419.31</v>
      </c>
      <c r="N2505" s="19">
        <v>30</v>
      </c>
    </row>
    <row r="2506" s="13" customFormat="1" customHeight="1" spans="1:14">
      <c r="A2506" s="19">
        <f t="shared" si="479"/>
        <v>2504</v>
      </c>
      <c r="B2506" s="19" t="s">
        <v>7512</v>
      </c>
      <c r="C2506" s="19" t="s">
        <v>7513</v>
      </c>
      <c r="D2506" s="20" t="s">
        <v>1582</v>
      </c>
      <c r="E2506" s="19" t="s">
        <v>5038</v>
      </c>
      <c r="F2506" s="19">
        <v>4999</v>
      </c>
      <c r="G2506" s="19">
        <v>4999</v>
      </c>
      <c r="H2506" s="19">
        <v>2399.52</v>
      </c>
      <c r="I2506" s="19">
        <v>1019.79</v>
      </c>
      <c r="J2506" s="19">
        <v>0</v>
      </c>
      <c r="K2506" s="19" t="s">
        <v>1744</v>
      </c>
      <c r="L2506" s="19">
        <f t="shared" si="477"/>
        <v>3419.31</v>
      </c>
      <c r="M2506" s="19">
        <f t="shared" si="478"/>
        <v>3419.31</v>
      </c>
      <c r="N2506" s="19">
        <v>30</v>
      </c>
    </row>
    <row r="2507" s="13" customFormat="1" customHeight="1" spans="1:14">
      <c r="A2507" s="19">
        <f t="shared" si="479"/>
        <v>2505</v>
      </c>
      <c r="B2507" s="19" t="s">
        <v>7514</v>
      </c>
      <c r="C2507" s="19" t="s">
        <v>7515</v>
      </c>
      <c r="D2507" s="20" t="s">
        <v>1582</v>
      </c>
      <c r="E2507" s="19" t="s">
        <v>7516</v>
      </c>
      <c r="F2507" s="19">
        <v>6000</v>
      </c>
      <c r="G2507" s="19">
        <v>6000</v>
      </c>
      <c r="H2507" s="19">
        <v>2880</v>
      </c>
      <c r="I2507" s="19">
        <v>1224</v>
      </c>
      <c r="J2507" s="19">
        <v>0</v>
      </c>
      <c r="K2507" s="19" t="s">
        <v>1744</v>
      </c>
      <c r="L2507" s="19">
        <f t="shared" si="477"/>
        <v>4104</v>
      </c>
      <c r="M2507" s="19">
        <f t="shared" si="478"/>
        <v>4104</v>
      </c>
      <c r="N2507" s="19">
        <v>30</v>
      </c>
    </row>
    <row r="2508" s="13" customFormat="1" customHeight="1" spans="1:14">
      <c r="A2508" s="19">
        <f t="shared" si="479"/>
        <v>2506</v>
      </c>
      <c r="B2508" s="19" t="s">
        <v>7517</v>
      </c>
      <c r="C2508" s="19" t="s">
        <v>7518</v>
      </c>
      <c r="D2508" s="20" t="s">
        <v>1582</v>
      </c>
      <c r="E2508" s="19" t="s">
        <v>2694</v>
      </c>
      <c r="F2508" s="19">
        <v>4999</v>
      </c>
      <c r="G2508" s="19">
        <v>4999</v>
      </c>
      <c r="H2508" s="19">
        <v>2399.52</v>
      </c>
      <c r="I2508" s="19">
        <v>1019.79</v>
      </c>
      <c r="J2508" s="19">
        <v>0</v>
      </c>
      <c r="K2508" s="19" t="s">
        <v>1744</v>
      </c>
      <c r="L2508" s="19">
        <f t="shared" si="477"/>
        <v>3419.31</v>
      </c>
      <c r="M2508" s="19">
        <f t="shared" si="478"/>
        <v>3419.31</v>
      </c>
      <c r="N2508" s="19">
        <v>18</v>
      </c>
    </row>
    <row r="2509" s="13" customFormat="1" customHeight="1" spans="1:14">
      <c r="A2509" s="19">
        <f t="shared" si="479"/>
        <v>2507</v>
      </c>
      <c r="B2509" s="19" t="s">
        <v>7519</v>
      </c>
      <c r="C2509" s="19" t="s">
        <v>7520</v>
      </c>
      <c r="D2509" s="20" t="s">
        <v>1582</v>
      </c>
      <c r="E2509" s="19" t="s">
        <v>2220</v>
      </c>
      <c r="F2509" s="19">
        <v>4999</v>
      </c>
      <c r="G2509" s="19">
        <v>4999</v>
      </c>
      <c r="H2509" s="19">
        <v>2399.52</v>
      </c>
      <c r="I2509" s="19">
        <v>1019.79</v>
      </c>
      <c r="J2509" s="19">
        <v>0</v>
      </c>
      <c r="K2509" s="19" t="s">
        <v>1744</v>
      </c>
      <c r="L2509" s="19">
        <f t="shared" si="477"/>
        <v>3419.31</v>
      </c>
      <c r="M2509" s="19">
        <f t="shared" si="478"/>
        <v>3419.31</v>
      </c>
      <c r="N2509" s="19">
        <v>15</v>
      </c>
    </row>
    <row r="2510" s="13" customFormat="1" customHeight="1" spans="1:14">
      <c r="A2510" s="19">
        <f t="shared" si="479"/>
        <v>2508</v>
      </c>
      <c r="B2510" s="19" t="s">
        <v>7521</v>
      </c>
      <c r="C2510" s="19" t="s">
        <v>7522</v>
      </c>
      <c r="D2510" s="20" t="s">
        <v>1582</v>
      </c>
      <c r="E2510" s="19" t="s">
        <v>7523</v>
      </c>
      <c r="F2510" s="19">
        <v>4999</v>
      </c>
      <c r="G2510" s="19">
        <v>4999</v>
      </c>
      <c r="H2510" s="19">
        <v>2399.52</v>
      </c>
      <c r="I2510" s="19">
        <v>1019.79</v>
      </c>
      <c r="J2510" s="19">
        <v>0</v>
      </c>
      <c r="K2510" s="19" t="s">
        <v>1744</v>
      </c>
      <c r="L2510" s="19">
        <f t="shared" si="477"/>
        <v>3419.31</v>
      </c>
      <c r="M2510" s="19">
        <f t="shared" si="478"/>
        <v>3419.31</v>
      </c>
      <c r="N2510" s="19">
        <v>26</v>
      </c>
    </row>
    <row r="2511" s="13" customFormat="1" customHeight="1" spans="1:14">
      <c r="A2511" s="19">
        <f t="shared" si="479"/>
        <v>2509</v>
      </c>
      <c r="B2511" s="19" t="s">
        <v>7524</v>
      </c>
      <c r="C2511" s="19" t="s">
        <v>7525</v>
      </c>
      <c r="D2511" s="20" t="s">
        <v>1582</v>
      </c>
      <c r="E2511" s="19" t="s">
        <v>7526</v>
      </c>
      <c r="F2511" s="19">
        <v>4999</v>
      </c>
      <c r="G2511" s="19">
        <v>4999</v>
      </c>
      <c r="H2511" s="19">
        <v>2399.52</v>
      </c>
      <c r="I2511" s="19">
        <v>1019.79</v>
      </c>
      <c r="J2511" s="19">
        <v>0</v>
      </c>
      <c r="K2511" s="19" t="s">
        <v>1744</v>
      </c>
      <c r="L2511" s="19">
        <f t="shared" si="477"/>
        <v>3419.31</v>
      </c>
      <c r="M2511" s="19">
        <f t="shared" si="478"/>
        <v>3419.31</v>
      </c>
      <c r="N2511" s="19">
        <v>6</v>
      </c>
    </row>
    <row r="2512" s="13" customFormat="1" customHeight="1" spans="1:14">
      <c r="A2512" s="19">
        <f t="shared" si="479"/>
        <v>2510</v>
      </c>
      <c r="B2512" s="19" t="s">
        <v>7527</v>
      </c>
      <c r="C2512" s="19" t="s">
        <v>6444</v>
      </c>
      <c r="D2512" s="20" t="s">
        <v>1582</v>
      </c>
      <c r="E2512" s="19" t="s">
        <v>1801</v>
      </c>
      <c r="F2512" s="19">
        <v>4999</v>
      </c>
      <c r="G2512" s="19">
        <v>4999</v>
      </c>
      <c r="H2512" s="19">
        <v>2399.52</v>
      </c>
      <c r="I2512" s="19">
        <v>1019.79</v>
      </c>
      <c r="J2512" s="19">
        <v>0</v>
      </c>
      <c r="K2512" s="19" t="s">
        <v>1744</v>
      </c>
      <c r="L2512" s="19">
        <f t="shared" si="477"/>
        <v>3419.31</v>
      </c>
      <c r="M2512" s="19">
        <f t="shared" si="478"/>
        <v>3419.31</v>
      </c>
      <c r="N2512" s="19">
        <v>2</v>
      </c>
    </row>
    <row r="2513" s="13" customFormat="1" customHeight="1" spans="1:14">
      <c r="A2513" s="19">
        <f t="shared" ref="A2513:A2522" si="480">ROW()-2</f>
        <v>2511</v>
      </c>
      <c r="B2513" s="19" t="s">
        <v>7528</v>
      </c>
      <c r="C2513" s="19" t="s">
        <v>7529</v>
      </c>
      <c r="D2513" s="20" t="s">
        <v>1582</v>
      </c>
      <c r="E2513" s="19" t="s">
        <v>7530</v>
      </c>
      <c r="F2513" s="19">
        <v>4999</v>
      </c>
      <c r="G2513" s="19">
        <v>4999</v>
      </c>
      <c r="H2513" s="19">
        <v>2399.52</v>
      </c>
      <c r="I2513" s="19">
        <v>1019.79</v>
      </c>
      <c r="J2513" s="19">
        <v>0</v>
      </c>
      <c r="K2513" s="19" t="s">
        <v>1744</v>
      </c>
      <c r="L2513" s="19">
        <f t="shared" si="477"/>
        <v>3419.31</v>
      </c>
      <c r="M2513" s="19">
        <f t="shared" si="478"/>
        <v>3419.31</v>
      </c>
      <c r="N2513" s="19">
        <v>2</v>
      </c>
    </row>
    <row r="2514" s="13" customFormat="1" customHeight="1" spans="1:14">
      <c r="A2514" s="19">
        <f t="shared" si="480"/>
        <v>2512</v>
      </c>
      <c r="B2514" s="19" t="s">
        <v>7531</v>
      </c>
      <c r="C2514" s="19" t="s">
        <v>4730</v>
      </c>
      <c r="D2514" s="20" t="s">
        <v>1586</v>
      </c>
      <c r="E2514" s="19" t="s">
        <v>7532</v>
      </c>
      <c r="F2514" s="19">
        <v>4999</v>
      </c>
      <c r="G2514" s="19">
        <v>4999</v>
      </c>
      <c r="H2514" s="19">
        <v>2399.52</v>
      </c>
      <c r="I2514" s="19">
        <v>1019.79</v>
      </c>
      <c r="J2514" s="19">
        <v>0</v>
      </c>
      <c r="K2514" s="19" t="s">
        <v>1744</v>
      </c>
      <c r="L2514" s="19">
        <f t="shared" si="477"/>
        <v>3419.31</v>
      </c>
      <c r="M2514" s="19">
        <f t="shared" si="478"/>
        <v>3419.31</v>
      </c>
      <c r="N2514" s="19">
        <v>16</v>
      </c>
    </row>
    <row r="2515" s="13" customFormat="1" customHeight="1" spans="1:14">
      <c r="A2515" s="19">
        <f t="shared" si="480"/>
        <v>2513</v>
      </c>
      <c r="B2515" s="19" t="s">
        <v>7533</v>
      </c>
      <c r="C2515" s="19" t="s">
        <v>7534</v>
      </c>
      <c r="D2515" s="20" t="s">
        <v>1586</v>
      </c>
      <c r="E2515" s="19" t="s">
        <v>2656</v>
      </c>
      <c r="F2515" s="19">
        <v>4999</v>
      </c>
      <c r="G2515" s="19">
        <v>4999</v>
      </c>
      <c r="H2515" s="19">
        <v>2399.52</v>
      </c>
      <c r="I2515" s="19">
        <v>1019.79</v>
      </c>
      <c r="J2515" s="19">
        <v>0</v>
      </c>
      <c r="K2515" s="19" t="s">
        <v>1744</v>
      </c>
      <c r="L2515" s="19">
        <f t="shared" si="477"/>
        <v>3419.31</v>
      </c>
      <c r="M2515" s="19">
        <f t="shared" si="478"/>
        <v>3419.31</v>
      </c>
      <c r="N2515" s="19">
        <v>0</v>
      </c>
    </row>
    <row r="2516" s="13" customFormat="1" customHeight="1" spans="1:14">
      <c r="A2516" s="19">
        <f t="shared" si="480"/>
        <v>2514</v>
      </c>
      <c r="B2516" s="19" t="s">
        <v>7535</v>
      </c>
      <c r="C2516" s="19" t="s">
        <v>7536</v>
      </c>
      <c r="D2516" s="20" t="s">
        <v>1586</v>
      </c>
      <c r="E2516" s="19" t="s">
        <v>7537</v>
      </c>
      <c r="F2516" s="19">
        <v>4999</v>
      </c>
      <c r="G2516" s="19">
        <v>4999</v>
      </c>
      <c r="H2516" s="19">
        <v>2399.52</v>
      </c>
      <c r="I2516" s="19">
        <v>1019.79</v>
      </c>
      <c r="J2516" s="19">
        <v>0</v>
      </c>
      <c r="K2516" s="19" t="s">
        <v>1744</v>
      </c>
      <c r="L2516" s="19">
        <f t="shared" si="477"/>
        <v>3419.31</v>
      </c>
      <c r="M2516" s="19">
        <f t="shared" si="478"/>
        <v>3419.31</v>
      </c>
      <c r="N2516" s="19">
        <v>0</v>
      </c>
    </row>
    <row r="2517" s="13" customFormat="1" customHeight="1" spans="1:14">
      <c r="A2517" s="19">
        <f t="shared" si="480"/>
        <v>2515</v>
      </c>
      <c r="B2517" s="19" t="s">
        <v>7538</v>
      </c>
      <c r="C2517" s="19" t="s">
        <v>7539</v>
      </c>
      <c r="D2517" s="20" t="s">
        <v>1590</v>
      </c>
      <c r="E2517" s="19" t="s">
        <v>1988</v>
      </c>
      <c r="F2517" s="19">
        <v>4999</v>
      </c>
      <c r="G2517" s="19">
        <v>4999</v>
      </c>
      <c r="H2517" s="19">
        <v>2399.52</v>
      </c>
      <c r="I2517" s="19">
        <v>1019.79</v>
      </c>
      <c r="J2517" s="19">
        <v>0</v>
      </c>
      <c r="K2517" s="19" t="s">
        <v>1744</v>
      </c>
      <c r="L2517" s="19">
        <f t="shared" si="477"/>
        <v>3419.31</v>
      </c>
      <c r="M2517" s="19">
        <f t="shared" si="478"/>
        <v>3419.31</v>
      </c>
      <c r="N2517" s="19">
        <v>18</v>
      </c>
    </row>
    <row r="2518" s="13" customFormat="1" customHeight="1" spans="1:14">
      <c r="A2518" s="19">
        <f t="shared" si="480"/>
        <v>2516</v>
      </c>
      <c r="B2518" s="19" t="s">
        <v>7540</v>
      </c>
      <c r="C2518" s="19" t="s">
        <v>7541</v>
      </c>
      <c r="D2518" s="20" t="s">
        <v>1590</v>
      </c>
      <c r="E2518" s="19" t="s">
        <v>2120</v>
      </c>
      <c r="F2518" s="19">
        <v>4999</v>
      </c>
      <c r="G2518" s="19">
        <v>4999</v>
      </c>
      <c r="H2518" s="19">
        <v>2399.52</v>
      </c>
      <c r="I2518" s="19">
        <v>1019.79</v>
      </c>
      <c r="J2518" s="19">
        <v>0</v>
      </c>
      <c r="K2518" s="19" t="s">
        <v>1744</v>
      </c>
      <c r="L2518" s="19">
        <f t="shared" si="477"/>
        <v>3419.31</v>
      </c>
      <c r="M2518" s="19">
        <f t="shared" si="478"/>
        <v>3419.31</v>
      </c>
      <c r="N2518" s="19">
        <v>18</v>
      </c>
    </row>
    <row r="2519" s="13" customFormat="1" customHeight="1" spans="1:14">
      <c r="A2519" s="19">
        <f t="shared" si="480"/>
        <v>2517</v>
      </c>
      <c r="B2519" s="19" t="s">
        <v>7542</v>
      </c>
      <c r="C2519" s="19" t="s">
        <v>7543</v>
      </c>
      <c r="D2519" s="20" t="s">
        <v>1590</v>
      </c>
      <c r="E2519" s="19" t="s">
        <v>3218</v>
      </c>
      <c r="F2519" s="19">
        <v>4999</v>
      </c>
      <c r="G2519" s="19">
        <v>4999</v>
      </c>
      <c r="H2519" s="19">
        <v>2399.52</v>
      </c>
      <c r="I2519" s="19">
        <v>1019.79</v>
      </c>
      <c r="J2519" s="19">
        <v>0</v>
      </c>
      <c r="K2519" s="19" t="s">
        <v>1744</v>
      </c>
      <c r="L2519" s="19">
        <f t="shared" si="477"/>
        <v>3419.31</v>
      </c>
      <c r="M2519" s="19">
        <f t="shared" si="478"/>
        <v>3419.31</v>
      </c>
      <c r="N2519" s="19">
        <v>18</v>
      </c>
    </row>
    <row r="2520" s="13" customFormat="1" customHeight="1" spans="1:14">
      <c r="A2520" s="19">
        <f t="shared" si="480"/>
        <v>2518</v>
      </c>
      <c r="B2520" s="19" t="s">
        <v>7544</v>
      </c>
      <c r="C2520" s="19" t="s">
        <v>7545</v>
      </c>
      <c r="D2520" s="20" t="s">
        <v>1590</v>
      </c>
      <c r="E2520" s="19" t="s">
        <v>1819</v>
      </c>
      <c r="F2520" s="19">
        <v>4999</v>
      </c>
      <c r="G2520" s="19">
        <v>4999</v>
      </c>
      <c r="H2520" s="19">
        <v>2399.52</v>
      </c>
      <c r="I2520" s="19">
        <v>1019.79</v>
      </c>
      <c r="J2520" s="19">
        <v>0</v>
      </c>
      <c r="K2520" s="19" t="s">
        <v>1744</v>
      </c>
      <c r="L2520" s="19">
        <f t="shared" si="477"/>
        <v>3419.31</v>
      </c>
      <c r="M2520" s="19">
        <f t="shared" si="478"/>
        <v>3419.31</v>
      </c>
      <c r="N2520" s="19">
        <v>10</v>
      </c>
    </row>
    <row r="2521" s="13" customFormat="1" customHeight="1" spans="1:14">
      <c r="A2521" s="19">
        <f t="shared" si="480"/>
        <v>2519</v>
      </c>
      <c r="B2521" s="19" t="s">
        <v>7546</v>
      </c>
      <c r="C2521" s="19" t="s">
        <v>2517</v>
      </c>
      <c r="D2521" s="20" t="s">
        <v>1590</v>
      </c>
      <c r="E2521" s="19" t="s">
        <v>2638</v>
      </c>
      <c r="F2521" s="19">
        <v>4999</v>
      </c>
      <c r="G2521" s="19">
        <v>4999</v>
      </c>
      <c r="H2521" s="19">
        <v>2399.52</v>
      </c>
      <c r="I2521" s="19">
        <v>1019.79</v>
      </c>
      <c r="J2521" s="19">
        <v>0</v>
      </c>
      <c r="K2521" s="19" t="s">
        <v>1744</v>
      </c>
      <c r="L2521" s="19">
        <f t="shared" si="477"/>
        <v>3419.31</v>
      </c>
      <c r="M2521" s="19">
        <f t="shared" si="478"/>
        <v>3419.31</v>
      </c>
      <c r="N2521" s="19">
        <v>3</v>
      </c>
    </row>
    <row r="2522" s="13" customFormat="1" customHeight="1" spans="1:14">
      <c r="A2522" s="19">
        <f t="shared" si="480"/>
        <v>2520</v>
      </c>
      <c r="B2522" s="19" t="s">
        <v>7547</v>
      </c>
      <c r="C2522" s="19" t="s">
        <v>7548</v>
      </c>
      <c r="D2522" s="20" t="s">
        <v>1590</v>
      </c>
      <c r="E2522" s="19" t="s">
        <v>7549</v>
      </c>
      <c r="F2522" s="19">
        <v>4999</v>
      </c>
      <c r="G2522" s="19">
        <v>4999</v>
      </c>
      <c r="H2522" s="19">
        <v>2399.52</v>
      </c>
      <c r="I2522" s="19">
        <v>1019.79</v>
      </c>
      <c r="J2522" s="19">
        <v>0</v>
      </c>
      <c r="K2522" s="19" t="s">
        <v>1744</v>
      </c>
      <c r="L2522" s="19">
        <f t="shared" si="477"/>
        <v>3419.31</v>
      </c>
      <c r="M2522" s="19">
        <f t="shared" si="478"/>
        <v>3419.31</v>
      </c>
      <c r="N2522" s="19">
        <v>3</v>
      </c>
    </row>
    <row r="2523" s="13" customFormat="1" customHeight="1" spans="1:14">
      <c r="A2523" s="19">
        <f t="shared" ref="A2523:A2540" si="481">ROW()-2</f>
        <v>2521</v>
      </c>
      <c r="B2523" s="19" t="s">
        <v>7550</v>
      </c>
      <c r="C2523" s="19" t="s">
        <v>7551</v>
      </c>
      <c r="D2523" s="20" t="s">
        <v>1590</v>
      </c>
      <c r="E2523" s="19" t="s">
        <v>7552</v>
      </c>
      <c r="F2523" s="19">
        <v>4999</v>
      </c>
      <c r="G2523" s="19">
        <v>4999</v>
      </c>
      <c r="H2523" s="19">
        <v>799.84</v>
      </c>
      <c r="I2523" s="19">
        <v>339.93</v>
      </c>
      <c r="J2523" s="19">
        <v>0</v>
      </c>
      <c r="K2523" s="19" t="s">
        <v>1976</v>
      </c>
      <c r="L2523" s="19">
        <f t="shared" si="477"/>
        <v>1139.77</v>
      </c>
      <c r="M2523" s="19">
        <f t="shared" si="478"/>
        <v>1139.77</v>
      </c>
      <c r="N2523" s="19">
        <v>0</v>
      </c>
    </row>
    <row r="2524" s="13" customFormat="1" customHeight="1" spans="1:14">
      <c r="A2524" s="19">
        <f t="shared" si="481"/>
        <v>2522</v>
      </c>
      <c r="B2524" s="19" t="s">
        <v>7553</v>
      </c>
      <c r="C2524" s="19" t="s">
        <v>2891</v>
      </c>
      <c r="D2524" s="20" t="s">
        <v>1594</v>
      </c>
      <c r="E2524" s="19" t="s">
        <v>1897</v>
      </c>
      <c r="F2524" s="19">
        <v>4999</v>
      </c>
      <c r="G2524" s="19">
        <v>4999</v>
      </c>
      <c r="H2524" s="19">
        <f t="shared" ref="H2524:H2528" si="482">F2524*0.16*(MID(K2524,12,2)-MID(K2524,5,2)+1)</f>
        <v>2399.52</v>
      </c>
      <c r="I2524" s="19">
        <v>1019.79</v>
      </c>
      <c r="J2524" s="19">
        <v>0</v>
      </c>
      <c r="K2524" s="19" t="s">
        <v>1744</v>
      </c>
      <c r="L2524" s="19">
        <f t="shared" ref="L2524:L2528" si="483">H2524+I2524</f>
        <v>3419.31</v>
      </c>
      <c r="M2524" s="19">
        <f t="shared" ref="M2524:M2528" si="484">L2524</f>
        <v>3419.31</v>
      </c>
      <c r="N2524" s="19">
        <v>0</v>
      </c>
    </row>
    <row r="2525" s="13" customFormat="1" customHeight="1" spans="1:14">
      <c r="A2525" s="19">
        <f t="shared" si="481"/>
        <v>2523</v>
      </c>
      <c r="B2525" s="19" t="s">
        <v>7554</v>
      </c>
      <c r="C2525" s="19" t="s">
        <v>7555</v>
      </c>
      <c r="D2525" s="20" t="s">
        <v>1598</v>
      </c>
      <c r="E2525" s="19" t="s">
        <v>7556</v>
      </c>
      <c r="F2525" s="19">
        <v>4999</v>
      </c>
      <c r="G2525" s="19">
        <v>4999</v>
      </c>
      <c r="H2525" s="19">
        <f t="shared" si="482"/>
        <v>799.84</v>
      </c>
      <c r="I2525" s="19">
        <v>339.93</v>
      </c>
      <c r="J2525" s="19">
        <v>0</v>
      </c>
      <c r="K2525" s="19" t="s">
        <v>1976</v>
      </c>
      <c r="L2525" s="19">
        <f t="shared" si="483"/>
        <v>1139.77</v>
      </c>
      <c r="M2525" s="19">
        <f t="shared" si="484"/>
        <v>1139.77</v>
      </c>
      <c r="N2525" s="19">
        <v>16</v>
      </c>
    </row>
    <row r="2526" s="13" customFormat="1" customHeight="1" spans="1:14">
      <c r="A2526" s="19">
        <f t="shared" si="481"/>
        <v>2524</v>
      </c>
      <c r="B2526" s="19" t="s">
        <v>7557</v>
      </c>
      <c r="C2526" s="19" t="s">
        <v>7558</v>
      </c>
      <c r="D2526" s="20" t="s">
        <v>1598</v>
      </c>
      <c r="E2526" s="19" t="s">
        <v>7172</v>
      </c>
      <c r="F2526" s="19">
        <v>4999</v>
      </c>
      <c r="G2526" s="19">
        <v>4999</v>
      </c>
      <c r="H2526" s="19">
        <f t="shared" si="482"/>
        <v>799.84</v>
      </c>
      <c r="I2526" s="19">
        <v>339.93</v>
      </c>
      <c r="J2526" s="19">
        <v>0</v>
      </c>
      <c r="K2526" s="19" t="s">
        <v>1976</v>
      </c>
      <c r="L2526" s="19">
        <f t="shared" si="483"/>
        <v>1139.77</v>
      </c>
      <c r="M2526" s="19">
        <f t="shared" si="484"/>
        <v>1139.77</v>
      </c>
      <c r="N2526" s="19">
        <v>7</v>
      </c>
    </row>
    <row r="2527" s="13" customFormat="1" customHeight="1" spans="1:14">
      <c r="A2527" s="19">
        <f t="shared" si="481"/>
        <v>2525</v>
      </c>
      <c r="B2527" s="19" t="s">
        <v>7559</v>
      </c>
      <c r="C2527" s="19" t="s">
        <v>7560</v>
      </c>
      <c r="D2527" s="20" t="s">
        <v>1598</v>
      </c>
      <c r="E2527" s="19" t="s">
        <v>3637</v>
      </c>
      <c r="F2527" s="19">
        <v>4999</v>
      </c>
      <c r="G2527" s="19">
        <v>4999</v>
      </c>
      <c r="H2527" s="19">
        <f t="shared" si="482"/>
        <v>799.84</v>
      </c>
      <c r="I2527" s="19">
        <v>339.93</v>
      </c>
      <c r="J2527" s="19">
        <v>0</v>
      </c>
      <c r="K2527" s="19" t="s">
        <v>1976</v>
      </c>
      <c r="L2527" s="19">
        <f t="shared" si="483"/>
        <v>1139.77</v>
      </c>
      <c r="M2527" s="19">
        <f t="shared" si="484"/>
        <v>1139.77</v>
      </c>
      <c r="N2527" s="19">
        <v>2</v>
      </c>
    </row>
    <row r="2528" s="13" customFormat="1" customHeight="1" spans="1:14">
      <c r="A2528" s="19">
        <f t="shared" si="481"/>
        <v>2526</v>
      </c>
      <c r="B2528" s="19" t="s">
        <v>7561</v>
      </c>
      <c r="C2528" s="19" t="s">
        <v>7562</v>
      </c>
      <c r="D2528" s="20" t="s">
        <v>1598</v>
      </c>
      <c r="E2528" s="19" t="s">
        <v>7563</v>
      </c>
      <c r="F2528" s="19">
        <v>4999</v>
      </c>
      <c r="G2528" s="19">
        <v>4999</v>
      </c>
      <c r="H2528" s="19">
        <f t="shared" si="482"/>
        <v>799.84</v>
      </c>
      <c r="I2528" s="19">
        <v>339.93</v>
      </c>
      <c r="J2528" s="19">
        <v>0</v>
      </c>
      <c r="K2528" s="19" t="s">
        <v>1976</v>
      </c>
      <c r="L2528" s="19">
        <f t="shared" si="483"/>
        <v>1139.77</v>
      </c>
      <c r="M2528" s="19">
        <f t="shared" si="484"/>
        <v>1139.77</v>
      </c>
      <c r="N2528" s="19">
        <v>14</v>
      </c>
    </row>
    <row r="2529" s="13" customFormat="1" customHeight="1" spans="1:14">
      <c r="A2529" s="19">
        <f t="shared" si="481"/>
        <v>2527</v>
      </c>
      <c r="B2529" s="19" t="s">
        <v>7564</v>
      </c>
      <c r="C2529" s="19" t="s">
        <v>7565</v>
      </c>
      <c r="D2529" s="20" t="s">
        <v>1602</v>
      </c>
      <c r="E2529" s="19" t="s">
        <v>7566</v>
      </c>
      <c r="F2529" s="19">
        <v>4999</v>
      </c>
      <c r="G2529" s="19">
        <v>4999</v>
      </c>
      <c r="H2529" s="19">
        <v>2399.52</v>
      </c>
      <c r="I2529" s="19">
        <v>1019.79</v>
      </c>
      <c r="J2529" s="19">
        <v>0</v>
      </c>
      <c r="K2529" s="19" t="s">
        <v>1744</v>
      </c>
      <c r="L2529" s="19">
        <v>3419.31</v>
      </c>
      <c r="M2529" s="19">
        <v>3419.31</v>
      </c>
      <c r="N2529" s="19">
        <v>10</v>
      </c>
    </row>
    <row r="2530" s="13" customFormat="1" customHeight="1" spans="1:14">
      <c r="A2530" s="19">
        <f t="shared" si="481"/>
        <v>2528</v>
      </c>
      <c r="B2530" s="19" t="s">
        <v>7567</v>
      </c>
      <c r="C2530" s="19" t="s">
        <v>7568</v>
      </c>
      <c r="D2530" s="20" t="s">
        <v>1606</v>
      </c>
      <c r="E2530" s="19" t="s">
        <v>7569</v>
      </c>
      <c r="F2530" s="19">
        <v>4999</v>
      </c>
      <c r="G2530" s="19">
        <v>4999</v>
      </c>
      <c r="H2530" s="19">
        <f t="shared" ref="H2530:H2534" si="485">F2530*0.16*(MID(K2530,12,2)-MID(K2530,5,2)+1)</f>
        <v>2399.52</v>
      </c>
      <c r="I2530" s="19">
        <v>1019.79</v>
      </c>
      <c r="J2530" s="19">
        <v>0</v>
      </c>
      <c r="K2530" s="19" t="s">
        <v>1744</v>
      </c>
      <c r="L2530" s="19">
        <f t="shared" ref="L2530:L2535" si="486">H2530+I2530</f>
        <v>3419.31</v>
      </c>
      <c r="M2530" s="19">
        <f t="shared" ref="M2530:M2535" si="487">L2530</f>
        <v>3419.31</v>
      </c>
      <c r="N2530" s="19">
        <v>18</v>
      </c>
    </row>
    <row r="2531" s="13" customFormat="1" customHeight="1" spans="1:14">
      <c r="A2531" s="19">
        <f t="shared" si="481"/>
        <v>2529</v>
      </c>
      <c r="B2531" s="19" t="s">
        <v>7570</v>
      </c>
      <c r="C2531" s="19" t="s">
        <v>7571</v>
      </c>
      <c r="D2531" s="20" t="s">
        <v>1606</v>
      </c>
      <c r="E2531" s="19" t="s">
        <v>7572</v>
      </c>
      <c r="F2531" s="19">
        <v>4999</v>
      </c>
      <c r="G2531" s="19">
        <v>4999</v>
      </c>
      <c r="H2531" s="19">
        <f t="shared" si="485"/>
        <v>2399.52</v>
      </c>
      <c r="I2531" s="19">
        <v>1019.79</v>
      </c>
      <c r="J2531" s="19">
        <v>0</v>
      </c>
      <c r="K2531" s="19" t="s">
        <v>1744</v>
      </c>
      <c r="L2531" s="19">
        <f t="shared" si="486"/>
        <v>3419.31</v>
      </c>
      <c r="M2531" s="19">
        <f t="shared" si="487"/>
        <v>3419.31</v>
      </c>
      <c r="N2531" s="19">
        <v>18</v>
      </c>
    </row>
    <row r="2532" s="13" customFormat="1" customHeight="1" spans="1:14">
      <c r="A2532" s="19">
        <f t="shared" si="481"/>
        <v>2530</v>
      </c>
      <c r="B2532" s="19" t="s">
        <v>7573</v>
      </c>
      <c r="C2532" s="19" t="s">
        <v>7574</v>
      </c>
      <c r="D2532" s="20" t="s">
        <v>1606</v>
      </c>
      <c r="E2532" s="19" t="s">
        <v>7575</v>
      </c>
      <c r="F2532" s="19">
        <v>4999</v>
      </c>
      <c r="G2532" s="19">
        <v>4999</v>
      </c>
      <c r="H2532" s="19">
        <f t="shared" si="485"/>
        <v>2399.52</v>
      </c>
      <c r="I2532" s="19">
        <v>1019.79</v>
      </c>
      <c r="J2532" s="19">
        <v>0</v>
      </c>
      <c r="K2532" s="19" t="s">
        <v>1744</v>
      </c>
      <c r="L2532" s="19">
        <f t="shared" si="486"/>
        <v>3419.31</v>
      </c>
      <c r="M2532" s="19">
        <f t="shared" si="487"/>
        <v>3419.31</v>
      </c>
      <c r="N2532" s="19">
        <v>15</v>
      </c>
    </row>
    <row r="2533" s="13" customFormat="1" customHeight="1" spans="1:14">
      <c r="A2533" s="19">
        <f t="shared" si="481"/>
        <v>2531</v>
      </c>
      <c r="B2533" s="19" t="s">
        <v>7576</v>
      </c>
      <c r="C2533" s="19" t="s">
        <v>7577</v>
      </c>
      <c r="D2533" s="20" t="s">
        <v>1606</v>
      </c>
      <c r="E2533" s="19" t="s">
        <v>7578</v>
      </c>
      <c r="F2533" s="19">
        <v>4999</v>
      </c>
      <c r="G2533" s="19">
        <v>4999</v>
      </c>
      <c r="H2533" s="19">
        <f t="shared" si="485"/>
        <v>2399.52</v>
      </c>
      <c r="I2533" s="19">
        <v>1019.79</v>
      </c>
      <c r="J2533" s="19">
        <v>0</v>
      </c>
      <c r="K2533" s="19" t="s">
        <v>1744</v>
      </c>
      <c r="L2533" s="19">
        <f t="shared" si="486"/>
        <v>3419.31</v>
      </c>
      <c r="M2533" s="19">
        <f t="shared" si="487"/>
        <v>3419.31</v>
      </c>
      <c r="N2533" s="19">
        <v>15</v>
      </c>
    </row>
    <row r="2534" s="13" customFormat="1" customHeight="1" spans="1:14">
      <c r="A2534" s="19">
        <f t="shared" si="481"/>
        <v>2532</v>
      </c>
      <c r="B2534" s="19" t="s">
        <v>5689</v>
      </c>
      <c r="C2534" s="19" t="s">
        <v>6174</v>
      </c>
      <c r="D2534" s="20" t="s">
        <v>1606</v>
      </c>
      <c r="E2534" s="19" t="s">
        <v>2138</v>
      </c>
      <c r="F2534" s="19">
        <v>4999</v>
      </c>
      <c r="G2534" s="19">
        <v>4999</v>
      </c>
      <c r="H2534" s="19">
        <f t="shared" si="485"/>
        <v>2399.52</v>
      </c>
      <c r="I2534" s="19">
        <v>1019.79</v>
      </c>
      <c r="J2534" s="19">
        <v>0</v>
      </c>
      <c r="K2534" s="19" t="s">
        <v>1744</v>
      </c>
      <c r="L2534" s="19">
        <f t="shared" si="486"/>
        <v>3419.31</v>
      </c>
      <c r="M2534" s="19">
        <f t="shared" si="487"/>
        <v>3419.31</v>
      </c>
      <c r="N2534" s="19">
        <v>6</v>
      </c>
    </row>
    <row r="2535" s="13" customFormat="1" customHeight="1" spans="1:14">
      <c r="A2535" s="19">
        <f t="shared" si="481"/>
        <v>2533</v>
      </c>
      <c r="B2535" s="19" t="s">
        <v>7579</v>
      </c>
      <c r="C2535" s="19" t="s">
        <v>7580</v>
      </c>
      <c r="D2535" s="20" t="s">
        <v>1606</v>
      </c>
      <c r="E2535" s="19" t="s">
        <v>2075</v>
      </c>
      <c r="F2535" s="19">
        <v>4999</v>
      </c>
      <c r="G2535" s="19">
        <v>4999</v>
      </c>
      <c r="H2535" s="19">
        <v>799.84</v>
      </c>
      <c r="I2535" s="19">
        <v>339.93</v>
      </c>
      <c r="J2535" s="19">
        <v>0</v>
      </c>
      <c r="K2535" s="19">
        <v>202503</v>
      </c>
      <c r="L2535" s="19">
        <f t="shared" si="486"/>
        <v>1139.77</v>
      </c>
      <c r="M2535" s="19">
        <f t="shared" si="487"/>
        <v>1139.77</v>
      </c>
      <c r="N2535" s="19">
        <v>0</v>
      </c>
    </row>
    <row r="2536" s="13" customFormat="1" customHeight="1" spans="1:14">
      <c r="A2536" s="19">
        <f t="shared" si="481"/>
        <v>2534</v>
      </c>
      <c r="B2536" s="19" t="s">
        <v>7581</v>
      </c>
      <c r="C2536" s="19" t="s">
        <v>7582</v>
      </c>
      <c r="D2536" s="20" t="s">
        <v>1610</v>
      </c>
      <c r="E2536" s="19" t="s">
        <v>2163</v>
      </c>
      <c r="F2536" s="19">
        <v>4999</v>
      </c>
      <c r="G2536" s="19">
        <v>4999</v>
      </c>
      <c r="H2536" s="19">
        <f t="shared" ref="H2536:H2538" si="488">F2536*0.16*(MID(K2536,12,2)-MID(K2536,5,2)+1)</f>
        <v>799.84</v>
      </c>
      <c r="I2536" s="19">
        <v>339.93</v>
      </c>
      <c r="J2536" s="19">
        <v>0</v>
      </c>
      <c r="K2536" s="19" t="s">
        <v>1912</v>
      </c>
      <c r="L2536" s="19">
        <f t="shared" ref="L2536:L2550" si="489">H2536+I2536</f>
        <v>1139.77</v>
      </c>
      <c r="M2536" s="19">
        <f t="shared" ref="M2536:M2550" si="490">L2536</f>
        <v>1139.77</v>
      </c>
      <c r="N2536" s="19">
        <v>15</v>
      </c>
    </row>
    <row r="2537" s="13" customFormat="1" customHeight="1" spans="1:14">
      <c r="A2537" s="19">
        <f t="shared" si="481"/>
        <v>2535</v>
      </c>
      <c r="B2537" s="19" t="s">
        <v>7583</v>
      </c>
      <c r="C2537" s="19" t="s">
        <v>5721</v>
      </c>
      <c r="D2537" s="20" t="s">
        <v>1610</v>
      </c>
      <c r="E2537" s="19" t="s">
        <v>1786</v>
      </c>
      <c r="F2537" s="19">
        <v>4999</v>
      </c>
      <c r="G2537" s="19">
        <v>4999</v>
      </c>
      <c r="H2537" s="19">
        <f t="shared" si="488"/>
        <v>2399.52</v>
      </c>
      <c r="I2537" s="19">
        <v>1019.79</v>
      </c>
      <c r="J2537" s="19">
        <v>0</v>
      </c>
      <c r="K2537" s="19" t="s">
        <v>1744</v>
      </c>
      <c r="L2537" s="19">
        <f t="shared" si="489"/>
        <v>3419.31</v>
      </c>
      <c r="M2537" s="19">
        <f t="shared" si="490"/>
        <v>3419.31</v>
      </c>
      <c r="N2537" s="19">
        <v>18</v>
      </c>
    </row>
    <row r="2538" s="13" customFormat="1" customHeight="1" spans="1:14">
      <c r="A2538" s="19">
        <f t="shared" si="481"/>
        <v>2536</v>
      </c>
      <c r="B2538" s="19" t="s">
        <v>7584</v>
      </c>
      <c r="C2538" s="19" t="s">
        <v>7585</v>
      </c>
      <c r="D2538" s="20" t="s">
        <v>1610</v>
      </c>
      <c r="E2538" s="19" t="s">
        <v>7586</v>
      </c>
      <c r="F2538" s="19">
        <v>4999</v>
      </c>
      <c r="G2538" s="19">
        <v>4999</v>
      </c>
      <c r="H2538" s="19">
        <f t="shared" si="488"/>
        <v>1599.68</v>
      </c>
      <c r="I2538" s="19">
        <v>679.86</v>
      </c>
      <c r="J2538" s="19">
        <v>0</v>
      </c>
      <c r="K2538" s="19" t="s">
        <v>2193</v>
      </c>
      <c r="L2538" s="19">
        <f t="shared" si="489"/>
        <v>2279.54</v>
      </c>
      <c r="M2538" s="19">
        <f t="shared" si="490"/>
        <v>2279.54</v>
      </c>
      <c r="N2538" s="19">
        <v>2</v>
      </c>
    </row>
    <row r="2539" s="13" customFormat="1" customHeight="1" spans="1:14">
      <c r="A2539" s="19">
        <f t="shared" si="481"/>
        <v>2537</v>
      </c>
      <c r="B2539" s="19" t="s">
        <v>7587</v>
      </c>
      <c r="C2539" s="19" t="s">
        <v>5973</v>
      </c>
      <c r="D2539" s="20" t="s">
        <v>1614</v>
      </c>
      <c r="E2539" s="19" t="s">
        <v>2032</v>
      </c>
      <c r="F2539" s="19">
        <v>4999</v>
      </c>
      <c r="G2539" s="19">
        <v>4999</v>
      </c>
      <c r="H2539" s="19">
        <v>2399.52</v>
      </c>
      <c r="I2539" s="19">
        <v>1019.79</v>
      </c>
      <c r="J2539" s="19">
        <v>0</v>
      </c>
      <c r="K2539" s="19" t="s">
        <v>1744</v>
      </c>
      <c r="L2539" s="19">
        <f t="shared" si="489"/>
        <v>3419.31</v>
      </c>
      <c r="M2539" s="19">
        <f t="shared" si="490"/>
        <v>3419.31</v>
      </c>
      <c r="N2539" s="19">
        <v>27</v>
      </c>
    </row>
    <row r="2540" s="13" customFormat="1" customHeight="1" spans="1:14">
      <c r="A2540" s="19">
        <f t="shared" si="481"/>
        <v>2538</v>
      </c>
      <c r="B2540" s="19" t="s">
        <v>7588</v>
      </c>
      <c r="C2540" s="19" t="s">
        <v>2056</v>
      </c>
      <c r="D2540" s="20" t="s">
        <v>1614</v>
      </c>
      <c r="E2540" s="19" t="s">
        <v>7589</v>
      </c>
      <c r="F2540" s="19">
        <v>4999</v>
      </c>
      <c r="G2540" s="19">
        <v>4999</v>
      </c>
      <c r="H2540" s="19">
        <v>2399.52</v>
      </c>
      <c r="I2540" s="19">
        <v>1019.79</v>
      </c>
      <c r="J2540" s="19">
        <v>0</v>
      </c>
      <c r="K2540" s="19" t="s">
        <v>1744</v>
      </c>
      <c r="L2540" s="19">
        <f t="shared" si="489"/>
        <v>3419.31</v>
      </c>
      <c r="M2540" s="19">
        <f t="shared" si="490"/>
        <v>3419.31</v>
      </c>
      <c r="N2540" s="19">
        <v>26</v>
      </c>
    </row>
    <row r="2541" s="13" customFormat="1" customHeight="1" spans="1:14">
      <c r="A2541" s="19">
        <f t="shared" ref="A2541:A2550" si="491">ROW()-2</f>
        <v>2539</v>
      </c>
      <c r="B2541" s="19" t="s">
        <v>7590</v>
      </c>
      <c r="C2541" s="19" t="s">
        <v>2941</v>
      </c>
      <c r="D2541" s="20" t="s">
        <v>1614</v>
      </c>
      <c r="E2541" s="19" t="s">
        <v>7591</v>
      </c>
      <c r="F2541" s="19">
        <v>4999</v>
      </c>
      <c r="G2541" s="19">
        <v>4999</v>
      </c>
      <c r="H2541" s="19">
        <v>2399.52</v>
      </c>
      <c r="I2541" s="19">
        <v>1019.79</v>
      </c>
      <c r="J2541" s="19">
        <v>0</v>
      </c>
      <c r="K2541" s="19" t="s">
        <v>1744</v>
      </c>
      <c r="L2541" s="19">
        <f t="shared" si="489"/>
        <v>3419.31</v>
      </c>
      <c r="M2541" s="19">
        <f t="shared" si="490"/>
        <v>3419.31</v>
      </c>
      <c r="N2541" s="19">
        <v>26</v>
      </c>
    </row>
    <row r="2542" s="13" customFormat="1" customHeight="1" spans="1:14">
      <c r="A2542" s="19">
        <f t="shared" si="491"/>
        <v>2540</v>
      </c>
      <c r="B2542" s="19" t="s">
        <v>7592</v>
      </c>
      <c r="C2542" s="19" t="s">
        <v>7593</v>
      </c>
      <c r="D2542" s="20" t="s">
        <v>1614</v>
      </c>
      <c r="E2542" s="19" t="s">
        <v>2587</v>
      </c>
      <c r="F2542" s="19">
        <v>4999</v>
      </c>
      <c r="G2542" s="19">
        <v>4999</v>
      </c>
      <c r="H2542" s="19">
        <v>2399.52</v>
      </c>
      <c r="I2542" s="19">
        <v>1019.79</v>
      </c>
      <c r="J2542" s="19">
        <v>0</v>
      </c>
      <c r="K2542" s="19" t="s">
        <v>1744</v>
      </c>
      <c r="L2542" s="19">
        <f t="shared" si="489"/>
        <v>3419.31</v>
      </c>
      <c r="M2542" s="19">
        <f t="shared" si="490"/>
        <v>3419.31</v>
      </c>
      <c r="N2542" s="19">
        <v>26</v>
      </c>
    </row>
    <row r="2543" s="13" customFormat="1" customHeight="1" spans="1:14">
      <c r="A2543" s="19">
        <f t="shared" si="491"/>
        <v>2541</v>
      </c>
      <c r="B2543" s="19" t="s">
        <v>7594</v>
      </c>
      <c r="C2543" s="19" t="s">
        <v>7595</v>
      </c>
      <c r="D2543" s="20" t="s">
        <v>1614</v>
      </c>
      <c r="E2543" s="19" t="s">
        <v>2019</v>
      </c>
      <c r="F2543" s="19">
        <v>4999</v>
      </c>
      <c r="G2543" s="19">
        <v>4999</v>
      </c>
      <c r="H2543" s="19">
        <v>2399.52</v>
      </c>
      <c r="I2543" s="19">
        <v>1019.79</v>
      </c>
      <c r="J2543" s="19">
        <v>0</v>
      </c>
      <c r="K2543" s="19" t="s">
        <v>1744</v>
      </c>
      <c r="L2543" s="19">
        <f t="shared" si="489"/>
        <v>3419.31</v>
      </c>
      <c r="M2543" s="19">
        <f t="shared" si="490"/>
        <v>3419.31</v>
      </c>
      <c r="N2543" s="19">
        <v>26</v>
      </c>
    </row>
    <row r="2544" s="13" customFormat="1" customHeight="1" spans="1:14">
      <c r="A2544" s="19">
        <f t="shared" si="491"/>
        <v>2542</v>
      </c>
      <c r="B2544" s="19" t="s">
        <v>7596</v>
      </c>
      <c r="C2544" s="19" t="s">
        <v>2952</v>
      </c>
      <c r="D2544" s="20" t="s">
        <v>1614</v>
      </c>
      <c r="E2544" s="19" t="s">
        <v>2641</v>
      </c>
      <c r="F2544" s="19">
        <v>4999</v>
      </c>
      <c r="G2544" s="19">
        <v>4999</v>
      </c>
      <c r="H2544" s="19">
        <v>2399.52</v>
      </c>
      <c r="I2544" s="19">
        <v>1019.79</v>
      </c>
      <c r="J2544" s="19">
        <v>0</v>
      </c>
      <c r="K2544" s="19" t="s">
        <v>1744</v>
      </c>
      <c r="L2544" s="19">
        <f t="shared" si="489"/>
        <v>3419.31</v>
      </c>
      <c r="M2544" s="19">
        <f t="shared" si="490"/>
        <v>3419.31</v>
      </c>
      <c r="N2544" s="19">
        <v>26</v>
      </c>
    </row>
    <row r="2545" s="13" customFormat="1" customHeight="1" spans="1:14">
      <c r="A2545" s="19">
        <f t="shared" si="491"/>
        <v>2543</v>
      </c>
      <c r="B2545" s="19" t="s">
        <v>7597</v>
      </c>
      <c r="C2545" s="19" t="s">
        <v>4730</v>
      </c>
      <c r="D2545" s="20" t="s">
        <v>1614</v>
      </c>
      <c r="E2545" s="19" t="s">
        <v>3190</v>
      </c>
      <c r="F2545" s="19">
        <v>4999</v>
      </c>
      <c r="G2545" s="19">
        <v>4999</v>
      </c>
      <c r="H2545" s="19">
        <v>2399.52</v>
      </c>
      <c r="I2545" s="19">
        <v>1019.79</v>
      </c>
      <c r="J2545" s="19">
        <v>0</v>
      </c>
      <c r="K2545" s="19" t="s">
        <v>1744</v>
      </c>
      <c r="L2545" s="19">
        <f t="shared" si="489"/>
        <v>3419.31</v>
      </c>
      <c r="M2545" s="19">
        <f t="shared" si="490"/>
        <v>3419.31</v>
      </c>
      <c r="N2545" s="19">
        <v>25</v>
      </c>
    </row>
    <row r="2546" s="13" customFormat="1" customHeight="1" spans="1:14">
      <c r="A2546" s="19">
        <f t="shared" si="491"/>
        <v>2544</v>
      </c>
      <c r="B2546" s="19" t="s">
        <v>7598</v>
      </c>
      <c r="C2546" s="19" t="s">
        <v>5744</v>
      </c>
      <c r="D2546" s="20" t="s">
        <v>1614</v>
      </c>
      <c r="E2546" s="19" t="s">
        <v>2075</v>
      </c>
      <c r="F2546" s="19">
        <v>4999</v>
      </c>
      <c r="G2546" s="19">
        <v>4999</v>
      </c>
      <c r="H2546" s="19">
        <v>2399.52</v>
      </c>
      <c r="I2546" s="19">
        <v>1019.79</v>
      </c>
      <c r="J2546" s="19">
        <v>0</v>
      </c>
      <c r="K2546" s="19" t="s">
        <v>1744</v>
      </c>
      <c r="L2546" s="19">
        <f t="shared" si="489"/>
        <v>3419.31</v>
      </c>
      <c r="M2546" s="19">
        <f t="shared" si="490"/>
        <v>3419.31</v>
      </c>
      <c r="N2546" s="19">
        <v>23</v>
      </c>
    </row>
    <row r="2547" s="13" customFormat="1" customHeight="1" spans="1:14">
      <c r="A2547" s="19">
        <f t="shared" si="491"/>
        <v>2545</v>
      </c>
      <c r="B2547" s="19" t="s">
        <v>7599</v>
      </c>
      <c r="C2547" s="19" t="s">
        <v>7600</v>
      </c>
      <c r="D2547" s="20" t="s">
        <v>1614</v>
      </c>
      <c r="E2547" s="19" t="s">
        <v>2120</v>
      </c>
      <c r="F2547" s="19">
        <v>4999</v>
      </c>
      <c r="G2547" s="19">
        <v>4999</v>
      </c>
      <c r="H2547" s="19">
        <v>2399.52</v>
      </c>
      <c r="I2547" s="19">
        <v>1019.79</v>
      </c>
      <c r="J2547" s="19">
        <v>0</v>
      </c>
      <c r="K2547" s="19" t="s">
        <v>1744</v>
      </c>
      <c r="L2547" s="19">
        <f t="shared" si="489"/>
        <v>3419.31</v>
      </c>
      <c r="M2547" s="19">
        <f t="shared" si="490"/>
        <v>3419.31</v>
      </c>
      <c r="N2547" s="19">
        <v>21</v>
      </c>
    </row>
    <row r="2548" s="13" customFormat="1" customHeight="1" spans="1:14">
      <c r="A2548" s="19">
        <f t="shared" si="491"/>
        <v>2546</v>
      </c>
      <c r="B2548" s="19" t="s">
        <v>7601</v>
      </c>
      <c r="C2548" s="19" t="s">
        <v>7602</v>
      </c>
      <c r="D2548" s="20" t="s">
        <v>1614</v>
      </c>
      <c r="E2548" s="19" t="s">
        <v>5106</v>
      </c>
      <c r="F2548" s="19">
        <v>4999</v>
      </c>
      <c r="G2548" s="19">
        <v>4999</v>
      </c>
      <c r="H2548" s="19">
        <v>2399.52</v>
      </c>
      <c r="I2548" s="19">
        <v>1019.79</v>
      </c>
      <c r="J2548" s="19">
        <v>0</v>
      </c>
      <c r="K2548" s="19" t="s">
        <v>1744</v>
      </c>
      <c r="L2548" s="19">
        <f t="shared" si="489"/>
        <v>3419.31</v>
      </c>
      <c r="M2548" s="19">
        <f t="shared" si="490"/>
        <v>3419.31</v>
      </c>
      <c r="N2548" s="19">
        <v>17</v>
      </c>
    </row>
    <row r="2549" s="13" customFormat="1" customHeight="1" spans="1:14">
      <c r="A2549" s="19">
        <f t="shared" si="491"/>
        <v>2547</v>
      </c>
      <c r="B2549" s="19" t="s">
        <v>7603</v>
      </c>
      <c r="C2549" s="19" t="s">
        <v>7604</v>
      </c>
      <c r="D2549" s="20" t="s">
        <v>1614</v>
      </c>
      <c r="E2549" s="19" t="s">
        <v>1897</v>
      </c>
      <c r="F2549" s="19">
        <v>4999</v>
      </c>
      <c r="G2549" s="19">
        <v>4999</v>
      </c>
      <c r="H2549" s="19">
        <v>2399.52</v>
      </c>
      <c r="I2549" s="19">
        <v>1019.79</v>
      </c>
      <c r="J2549" s="19">
        <v>0</v>
      </c>
      <c r="K2549" s="19" t="s">
        <v>1744</v>
      </c>
      <c r="L2549" s="19">
        <f t="shared" si="489"/>
        <v>3419.31</v>
      </c>
      <c r="M2549" s="19">
        <f t="shared" si="490"/>
        <v>3419.31</v>
      </c>
      <c r="N2549" s="19">
        <v>10</v>
      </c>
    </row>
    <row r="2550" s="13" customFormat="1" customHeight="1" spans="1:14">
      <c r="A2550" s="19">
        <f t="shared" si="491"/>
        <v>2548</v>
      </c>
      <c r="B2550" s="19" t="s">
        <v>7605</v>
      </c>
      <c r="C2550" s="19" t="s">
        <v>7311</v>
      </c>
      <c r="D2550" s="20" t="s">
        <v>1614</v>
      </c>
      <c r="E2550" s="19" t="s">
        <v>1879</v>
      </c>
      <c r="F2550" s="19">
        <v>4999</v>
      </c>
      <c r="G2550" s="19">
        <v>4999</v>
      </c>
      <c r="H2550" s="19">
        <v>2399.52</v>
      </c>
      <c r="I2550" s="19">
        <v>1019.79</v>
      </c>
      <c r="J2550" s="19">
        <v>0</v>
      </c>
      <c r="K2550" s="19" t="s">
        <v>1744</v>
      </c>
      <c r="L2550" s="19">
        <f t="shared" si="489"/>
        <v>3419.31</v>
      </c>
      <c r="M2550" s="19">
        <f t="shared" si="490"/>
        <v>3419.31</v>
      </c>
      <c r="N2550" s="19">
        <v>10</v>
      </c>
    </row>
    <row r="2551" s="13" customFormat="1" customHeight="1" spans="1:14">
      <c r="A2551" s="19">
        <f t="shared" ref="A2551:A2560" si="492">ROW()-2</f>
        <v>2549</v>
      </c>
      <c r="B2551" s="19" t="s">
        <v>7606</v>
      </c>
      <c r="C2551" s="19" t="s">
        <v>7070</v>
      </c>
      <c r="D2551" s="20" t="s">
        <v>1618</v>
      </c>
      <c r="E2551" s="19" t="s">
        <v>7607</v>
      </c>
      <c r="F2551" s="19">
        <v>4999</v>
      </c>
      <c r="G2551" s="19">
        <v>4999</v>
      </c>
      <c r="H2551" s="28">
        <f t="shared" ref="H2551:H2571" si="493">F2551*0.16*(MID(K2551,12,2)-MID(K2551,5,2)+1)</f>
        <v>799.84</v>
      </c>
      <c r="I2551" s="28">
        <v>339.93</v>
      </c>
      <c r="J2551" s="19">
        <v>0</v>
      </c>
      <c r="K2551" s="19" t="s">
        <v>1912</v>
      </c>
      <c r="L2551" s="19">
        <f t="shared" ref="L2551:L2577" si="494">H2551+I2551</f>
        <v>1139.77</v>
      </c>
      <c r="M2551" s="19">
        <f t="shared" ref="M2551:M2577" si="495">L2551</f>
        <v>1139.77</v>
      </c>
      <c r="N2551" s="19">
        <v>11</v>
      </c>
    </row>
    <row r="2552" s="13" customFormat="1" customHeight="1" spans="1:14">
      <c r="A2552" s="19">
        <f t="shared" si="492"/>
        <v>2550</v>
      </c>
      <c r="B2552" s="19" t="s">
        <v>7608</v>
      </c>
      <c r="C2552" s="19" t="s">
        <v>7609</v>
      </c>
      <c r="D2552" s="20" t="s">
        <v>1622</v>
      </c>
      <c r="E2552" s="19" t="s">
        <v>1831</v>
      </c>
      <c r="F2552" s="19">
        <v>4999</v>
      </c>
      <c r="G2552" s="19">
        <v>4999</v>
      </c>
      <c r="H2552" s="28">
        <f t="shared" si="493"/>
        <v>2399.52</v>
      </c>
      <c r="I2552" s="28">
        <v>1019.79</v>
      </c>
      <c r="J2552" s="19">
        <v>0</v>
      </c>
      <c r="K2552" s="19" t="s">
        <v>1744</v>
      </c>
      <c r="L2552" s="19">
        <f t="shared" si="494"/>
        <v>3419.31</v>
      </c>
      <c r="M2552" s="19">
        <f t="shared" si="495"/>
        <v>3419.31</v>
      </c>
      <c r="N2552" s="19">
        <v>12</v>
      </c>
    </row>
    <row r="2553" s="13" customFormat="1" customHeight="1" spans="1:14">
      <c r="A2553" s="19">
        <f t="shared" si="492"/>
        <v>2551</v>
      </c>
      <c r="B2553" s="19" t="s">
        <v>7610</v>
      </c>
      <c r="C2553" s="19" t="s">
        <v>7611</v>
      </c>
      <c r="D2553" s="20" t="s">
        <v>1622</v>
      </c>
      <c r="E2553" s="19" t="s">
        <v>7612</v>
      </c>
      <c r="F2553" s="19">
        <v>4999</v>
      </c>
      <c r="G2553" s="19">
        <v>4999</v>
      </c>
      <c r="H2553" s="28">
        <f t="shared" si="493"/>
        <v>2399.52</v>
      </c>
      <c r="I2553" s="28">
        <v>1019.79</v>
      </c>
      <c r="J2553" s="19">
        <v>0</v>
      </c>
      <c r="K2553" s="19" t="s">
        <v>1744</v>
      </c>
      <c r="L2553" s="19">
        <f t="shared" si="494"/>
        <v>3419.31</v>
      </c>
      <c r="M2553" s="19">
        <f t="shared" si="495"/>
        <v>3419.31</v>
      </c>
      <c r="N2553" s="19">
        <v>16</v>
      </c>
    </row>
    <row r="2554" s="13" customFormat="1" customHeight="1" spans="1:14">
      <c r="A2554" s="19">
        <f t="shared" si="492"/>
        <v>2552</v>
      </c>
      <c r="B2554" s="19" t="s">
        <v>7613</v>
      </c>
      <c r="C2554" s="19" t="s">
        <v>7614</v>
      </c>
      <c r="D2554" s="20" t="s">
        <v>1622</v>
      </c>
      <c r="E2554" s="19" t="s">
        <v>7615</v>
      </c>
      <c r="F2554" s="19">
        <v>4999</v>
      </c>
      <c r="G2554" s="19">
        <v>4999</v>
      </c>
      <c r="H2554" s="28">
        <f t="shared" si="493"/>
        <v>2399.52</v>
      </c>
      <c r="I2554" s="28">
        <v>1019.79</v>
      </c>
      <c r="J2554" s="19">
        <v>0</v>
      </c>
      <c r="K2554" s="19" t="s">
        <v>1744</v>
      </c>
      <c r="L2554" s="19">
        <f t="shared" si="494"/>
        <v>3419.31</v>
      </c>
      <c r="M2554" s="19">
        <f t="shared" si="495"/>
        <v>3419.31</v>
      </c>
      <c r="N2554" s="19">
        <v>21</v>
      </c>
    </row>
    <row r="2555" s="13" customFormat="1" customHeight="1" spans="1:14">
      <c r="A2555" s="19">
        <f t="shared" si="492"/>
        <v>2553</v>
      </c>
      <c r="B2555" s="19" t="s">
        <v>7616</v>
      </c>
      <c r="C2555" s="19" t="s">
        <v>7617</v>
      </c>
      <c r="D2555" s="20" t="s">
        <v>1622</v>
      </c>
      <c r="E2555" s="19" t="s">
        <v>7618</v>
      </c>
      <c r="F2555" s="19">
        <v>4999</v>
      </c>
      <c r="G2555" s="19">
        <v>4999</v>
      </c>
      <c r="H2555" s="28">
        <f t="shared" si="493"/>
        <v>2399.52</v>
      </c>
      <c r="I2555" s="28">
        <v>1019.79</v>
      </c>
      <c r="J2555" s="19">
        <v>0</v>
      </c>
      <c r="K2555" s="19" t="s">
        <v>1744</v>
      </c>
      <c r="L2555" s="19">
        <f t="shared" si="494"/>
        <v>3419.31</v>
      </c>
      <c r="M2555" s="19">
        <f t="shared" si="495"/>
        <v>3419.31</v>
      </c>
      <c r="N2555" s="19">
        <v>10</v>
      </c>
    </row>
    <row r="2556" s="13" customFormat="1" customHeight="1" spans="1:14">
      <c r="A2556" s="19">
        <f t="shared" si="492"/>
        <v>2554</v>
      </c>
      <c r="B2556" s="19" t="s">
        <v>7619</v>
      </c>
      <c r="C2556" s="19" t="s">
        <v>7620</v>
      </c>
      <c r="D2556" s="20" t="s">
        <v>1622</v>
      </c>
      <c r="E2556" s="19" t="s">
        <v>5167</v>
      </c>
      <c r="F2556" s="19">
        <v>4999</v>
      </c>
      <c r="G2556" s="19">
        <v>4999</v>
      </c>
      <c r="H2556" s="28">
        <f t="shared" si="493"/>
        <v>2399.52</v>
      </c>
      <c r="I2556" s="28">
        <v>1019.79</v>
      </c>
      <c r="J2556" s="19">
        <v>0</v>
      </c>
      <c r="K2556" s="19" t="s">
        <v>1744</v>
      </c>
      <c r="L2556" s="19">
        <f t="shared" si="494"/>
        <v>3419.31</v>
      </c>
      <c r="M2556" s="19">
        <f t="shared" si="495"/>
        <v>3419.31</v>
      </c>
      <c r="N2556" s="19">
        <v>16</v>
      </c>
    </row>
    <row r="2557" s="13" customFormat="1" customHeight="1" spans="1:14">
      <c r="A2557" s="19">
        <f t="shared" si="492"/>
        <v>2555</v>
      </c>
      <c r="B2557" s="19" t="s">
        <v>7621</v>
      </c>
      <c r="C2557" s="19" t="s">
        <v>7622</v>
      </c>
      <c r="D2557" s="20" t="s">
        <v>1622</v>
      </c>
      <c r="E2557" s="19" t="s">
        <v>7623</v>
      </c>
      <c r="F2557" s="19">
        <v>4999</v>
      </c>
      <c r="G2557" s="19">
        <v>4999</v>
      </c>
      <c r="H2557" s="28">
        <f t="shared" si="493"/>
        <v>2399.52</v>
      </c>
      <c r="I2557" s="28">
        <v>1019.79</v>
      </c>
      <c r="J2557" s="19">
        <v>0</v>
      </c>
      <c r="K2557" s="19" t="s">
        <v>1744</v>
      </c>
      <c r="L2557" s="19">
        <f t="shared" si="494"/>
        <v>3419.31</v>
      </c>
      <c r="M2557" s="19">
        <f t="shared" si="495"/>
        <v>3419.31</v>
      </c>
      <c r="N2557" s="19">
        <v>3</v>
      </c>
    </row>
    <row r="2558" s="13" customFormat="1" customHeight="1" spans="1:14">
      <c r="A2558" s="19">
        <f t="shared" si="492"/>
        <v>2556</v>
      </c>
      <c r="B2558" s="19" t="s">
        <v>7624</v>
      </c>
      <c r="C2558" s="19" t="s">
        <v>7625</v>
      </c>
      <c r="D2558" s="20" t="s">
        <v>1622</v>
      </c>
      <c r="E2558" s="19" t="s">
        <v>7626</v>
      </c>
      <c r="F2558" s="19">
        <v>4999</v>
      </c>
      <c r="G2558" s="19">
        <v>4999</v>
      </c>
      <c r="H2558" s="28">
        <f t="shared" si="493"/>
        <v>2399.52</v>
      </c>
      <c r="I2558" s="28">
        <v>1019.79</v>
      </c>
      <c r="J2558" s="19">
        <v>0</v>
      </c>
      <c r="K2558" s="19" t="s">
        <v>1744</v>
      </c>
      <c r="L2558" s="19">
        <f t="shared" si="494"/>
        <v>3419.31</v>
      </c>
      <c r="M2558" s="19">
        <f t="shared" si="495"/>
        <v>3419.31</v>
      </c>
      <c r="N2558" s="19">
        <v>12</v>
      </c>
    </row>
    <row r="2559" s="13" customFormat="1" customHeight="1" spans="1:14">
      <c r="A2559" s="19">
        <f t="shared" si="492"/>
        <v>2557</v>
      </c>
      <c r="B2559" s="19" t="s">
        <v>7627</v>
      </c>
      <c r="C2559" s="19" t="s">
        <v>7628</v>
      </c>
      <c r="D2559" s="20" t="s">
        <v>1622</v>
      </c>
      <c r="E2559" s="19" t="s">
        <v>7629</v>
      </c>
      <c r="F2559" s="19">
        <v>4999</v>
      </c>
      <c r="G2559" s="19">
        <v>4999</v>
      </c>
      <c r="H2559" s="28">
        <f t="shared" si="493"/>
        <v>2399.52</v>
      </c>
      <c r="I2559" s="28">
        <v>1019.79</v>
      </c>
      <c r="J2559" s="19">
        <v>0</v>
      </c>
      <c r="K2559" s="19" t="s">
        <v>1744</v>
      </c>
      <c r="L2559" s="19">
        <f t="shared" si="494"/>
        <v>3419.31</v>
      </c>
      <c r="M2559" s="19">
        <f t="shared" si="495"/>
        <v>3419.31</v>
      </c>
      <c r="N2559" s="19">
        <v>11</v>
      </c>
    </row>
    <row r="2560" s="13" customFormat="1" customHeight="1" spans="1:14">
      <c r="A2560" s="19">
        <f t="shared" si="492"/>
        <v>2558</v>
      </c>
      <c r="B2560" s="19" t="s">
        <v>7630</v>
      </c>
      <c r="C2560" s="19" t="s">
        <v>7631</v>
      </c>
      <c r="D2560" s="20" t="s">
        <v>1622</v>
      </c>
      <c r="E2560" s="19" t="s">
        <v>7632</v>
      </c>
      <c r="F2560" s="19">
        <v>4999</v>
      </c>
      <c r="G2560" s="19">
        <v>4999</v>
      </c>
      <c r="H2560" s="28">
        <f t="shared" si="493"/>
        <v>2399.52</v>
      </c>
      <c r="I2560" s="28">
        <v>1019.79</v>
      </c>
      <c r="J2560" s="19">
        <v>0</v>
      </c>
      <c r="K2560" s="19" t="s">
        <v>1744</v>
      </c>
      <c r="L2560" s="19">
        <f t="shared" si="494"/>
        <v>3419.31</v>
      </c>
      <c r="M2560" s="19">
        <f t="shared" si="495"/>
        <v>3419.31</v>
      </c>
      <c r="N2560" s="19">
        <v>9</v>
      </c>
    </row>
    <row r="2561" s="13" customFormat="1" customHeight="1" spans="1:14">
      <c r="A2561" s="19">
        <f t="shared" ref="A2561:A2570" si="496">ROW()-2</f>
        <v>2559</v>
      </c>
      <c r="B2561" s="19" t="s">
        <v>7633</v>
      </c>
      <c r="C2561" s="19" t="s">
        <v>7634</v>
      </c>
      <c r="D2561" s="20" t="s">
        <v>1622</v>
      </c>
      <c r="E2561" s="19" t="s">
        <v>7635</v>
      </c>
      <c r="F2561" s="19">
        <v>4999</v>
      </c>
      <c r="G2561" s="19">
        <v>4999</v>
      </c>
      <c r="H2561" s="28">
        <f t="shared" si="493"/>
        <v>799.84</v>
      </c>
      <c r="I2561" s="28">
        <v>339.93</v>
      </c>
      <c r="J2561" s="19">
        <v>0</v>
      </c>
      <c r="K2561" s="19" t="s">
        <v>1912</v>
      </c>
      <c r="L2561" s="19">
        <f t="shared" si="494"/>
        <v>1139.77</v>
      </c>
      <c r="M2561" s="19">
        <f t="shared" si="495"/>
        <v>1139.77</v>
      </c>
      <c r="N2561" s="19">
        <v>16</v>
      </c>
    </row>
    <row r="2562" s="13" customFormat="1" customHeight="1" spans="1:14">
      <c r="A2562" s="19">
        <f t="shared" si="496"/>
        <v>2560</v>
      </c>
      <c r="B2562" s="19" t="s">
        <v>7636</v>
      </c>
      <c r="C2562" s="19" t="s">
        <v>7637</v>
      </c>
      <c r="D2562" s="20" t="s">
        <v>1622</v>
      </c>
      <c r="E2562" s="19" t="s">
        <v>7638</v>
      </c>
      <c r="F2562" s="19">
        <v>4999</v>
      </c>
      <c r="G2562" s="19">
        <v>4999</v>
      </c>
      <c r="H2562" s="28">
        <f t="shared" si="493"/>
        <v>799.84</v>
      </c>
      <c r="I2562" s="28">
        <v>339.93</v>
      </c>
      <c r="J2562" s="19">
        <v>0</v>
      </c>
      <c r="K2562" s="19" t="s">
        <v>1912</v>
      </c>
      <c r="L2562" s="19">
        <f t="shared" si="494"/>
        <v>1139.77</v>
      </c>
      <c r="M2562" s="19">
        <f t="shared" si="495"/>
        <v>1139.77</v>
      </c>
      <c r="N2562" s="19">
        <v>16</v>
      </c>
    </row>
    <row r="2563" s="13" customFormat="1" customHeight="1" spans="1:14">
      <c r="A2563" s="19">
        <f t="shared" si="496"/>
        <v>2561</v>
      </c>
      <c r="B2563" s="19" t="s">
        <v>7639</v>
      </c>
      <c r="C2563" s="19" t="s">
        <v>7640</v>
      </c>
      <c r="D2563" s="20" t="s">
        <v>1622</v>
      </c>
      <c r="E2563" s="19" t="s">
        <v>7641</v>
      </c>
      <c r="F2563" s="19">
        <v>4999</v>
      </c>
      <c r="G2563" s="19">
        <v>4999</v>
      </c>
      <c r="H2563" s="28">
        <f t="shared" si="493"/>
        <v>799.84</v>
      </c>
      <c r="I2563" s="28">
        <v>339.93</v>
      </c>
      <c r="J2563" s="19">
        <v>0</v>
      </c>
      <c r="K2563" s="19" t="s">
        <v>1912</v>
      </c>
      <c r="L2563" s="19">
        <f t="shared" si="494"/>
        <v>1139.77</v>
      </c>
      <c r="M2563" s="19">
        <f t="shared" si="495"/>
        <v>1139.77</v>
      </c>
      <c r="N2563" s="19">
        <v>14</v>
      </c>
    </row>
    <row r="2564" s="13" customFormat="1" customHeight="1" spans="1:14">
      <c r="A2564" s="19">
        <f t="shared" si="496"/>
        <v>2562</v>
      </c>
      <c r="B2564" s="19" t="s">
        <v>7642</v>
      </c>
      <c r="C2564" s="19" t="s">
        <v>7643</v>
      </c>
      <c r="D2564" s="20" t="s">
        <v>1622</v>
      </c>
      <c r="E2564" s="19" t="s">
        <v>7644</v>
      </c>
      <c r="F2564" s="19">
        <v>4999</v>
      </c>
      <c r="G2564" s="19">
        <v>4999</v>
      </c>
      <c r="H2564" s="28">
        <f t="shared" si="493"/>
        <v>799.84</v>
      </c>
      <c r="I2564" s="28">
        <v>339.93</v>
      </c>
      <c r="J2564" s="19">
        <v>0</v>
      </c>
      <c r="K2564" s="19" t="s">
        <v>1912</v>
      </c>
      <c r="L2564" s="19">
        <f t="shared" si="494"/>
        <v>1139.77</v>
      </c>
      <c r="M2564" s="19">
        <f t="shared" si="495"/>
        <v>1139.77</v>
      </c>
      <c r="N2564" s="19">
        <v>11</v>
      </c>
    </row>
    <row r="2565" s="13" customFormat="1" customHeight="1" spans="1:14">
      <c r="A2565" s="19">
        <f t="shared" si="496"/>
        <v>2563</v>
      </c>
      <c r="B2565" s="19" t="s">
        <v>7645</v>
      </c>
      <c r="C2565" s="19" t="s">
        <v>7646</v>
      </c>
      <c r="D2565" s="20" t="s">
        <v>1622</v>
      </c>
      <c r="E2565" s="19" t="s">
        <v>2312</v>
      </c>
      <c r="F2565" s="19">
        <v>4999</v>
      </c>
      <c r="G2565" s="19">
        <v>4999</v>
      </c>
      <c r="H2565" s="28">
        <f t="shared" si="493"/>
        <v>799.84</v>
      </c>
      <c r="I2565" s="28">
        <v>339.93</v>
      </c>
      <c r="J2565" s="19">
        <v>0</v>
      </c>
      <c r="K2565" s="19" t="s">
        <v>1912</v>
      </c>
      <c r="L2565" s="19">
        <f t="shared" si="494"/>
        <v>1139.77</v>
      </c>
      <c r="M2565" s="19">
        <f t="shared" si="495"/>
        <v>1139.77</v>
      </c>
      <c r="N2565" s="19">
        <v>4</v>
      </c>
    </row>
    <row r="2566" s="13" customFormat="1" customHeight="1" spans="1:14">
      <c r="A2566" s="19">
        <f t="shared" si="496"/>
        <v>2564</v>
      </c>
      <c r="B2566" s="19" t="s">
        <v>7633</v>
      </c>
      <c r="C2566" s="19" t="s">
        <v>7634</v>
      </c>
      <c r="D2566" s="20" t="s">
        <v>1626</v>
      </c>
      <c r="E2566" s="19" t="s">
        <v>7635</v>
      </c>
      <c r="F2566" s="27">
        <v>4999</v>
      </c>
      <c r="G2566" s="27">
        <v>4999</v>
      </c>
      <c r="H2566" s="28">
        <v>1599.68</v>
      </c>
      <c r="I2566" s="28">
        <v>679.86</v>
      </c>
      <c r="J2566" s="27">
        <v>0</v>
      </c>
      <c r="K2566" s="27" t="s">
        <v>2303</v>
      </c>
      <c r="L2566" s="28">
        <f t="shared" si="494"/>
        <v>2279.54</v>
      </c>
      <c r="M2566" s="28">
        <f t="shared" si="495"/>
        <v>2279.54</v>
      </c>
      <c r="N2566" s="19">
        <v>17</v>
      </c>
    </row>
    <row r="2567" s="13" customFormat="1" customHeight="1" spans="1:14">
      <c r="A2567" s="19">
        <f t="shared" si="496"/>
        <v>2565</v>
      </c>
      <c r="B2567" s="19" t="s">
        <v>7636</v>
      </c>
      <c r="C2567" s="19" t="s">
        <v>7637</v>
      </c>
      <c r="D2567" s="20" t="s">
        <v>1626</v>
      </c>
      <c r="E2567" s="19" t="s">
        <v>7638</v>
      </c>
      <c r="F2567" s="27">
        <v>4999</v>
      </c>
      <c r="G2567" s="27">
        <v>4999</v>
      </c>
      <c r="H2567" s="28">
        <v>1599.68</v>
      </c>
      <c r="I2567" s="28">
        <v>679.86</v>
      </c>
      <c r="J2567" s="27">
        <v>0</v>
      </c>
      <c r="K2567" s="27" t="s">
        <v>2303</v>
      </c>
      <c r="L2567" s="28">
        <f t="shared" si="494"/>
        <v>2279.54</v>
      </c>
      <c r="M2567" s="28">
        <f t="shared" si="495"/>
        <v>2279.54</v>
      </c>
      <c r="N2567" s="19">
        <v>17</v>
      </c>
    </row>
    <row r="2568" s="13" customFormat="1" customHeight="1" spans="1:14">
      <c r="A2568" s="19">
        <f t="shared" si="496"/>
        <v>2566</v>
      </c>
      <c r="B2568" s="19" t="s">
        <v>7639</v>
      </c>
      <c r="C2568" s="19" t="s">
        <v>7640</v>
      </c>
      <c r="D2568" s="20" t="s">
        <v>1626</v>
      </c>
      <c r="E2568" s="19" t="s">
        <v>7641</v>
      </c>
      <c r="F2568" s="27">
        <v>4999</v>
      </c>
      <c r="G2568" s="27">
        <v>4999</v>
      </c>
      <c r="H2568" s="28">
        <v>1599.68</v>
      </c>
      <c r="I2568" s="28">
        <v>679.86</v>
      </c>
      <c r="J2568" s="27">
        <v>0</v>
      </c>
      <c r="K2568" s="27" t="s">
        <v>2303</v>
      </c>
      <c r="L2568" s="28">
        <f t="shared" si="494"/>
        <v>2279.54</v>
      </c>
      <c r="M2568" s="28">
        <f t="shared" si="495"/>
        <v>2279.54</v>
      </c>
      <c r="N2568" s="19">
        <v>15</v>
      </c>
    </row>
    <row r="2569" s="13" customFormat="1" customHeight="1" spans="1:14">
      <c r="A2569" s="19">
        <f t="shared" si="496"/>
        <v>2567</v>
      </c>
      <c r="B2569" s="19" t="s">
        <v>7642</v>
      </c>
      <c r="C2569" s="19" t="s">
        <v>7643</v>
      </c>
      <c r="D2569" s="20" t="s">
        <v>1626</v>
      </c>
      <c r="E2569" s="19" t="s">
        <v>7644</v>
      </c>
      <c r="F2569" s="27">
        <v>4999</v>
      </c>
      <c r="G2569" s="27">
        <v>4999</v>
      </c>
      <c r="H2569" s="28">
        <v>1599.68</v>
      </c>
      <c r="I2569" s="28">
        <v>679.86</v>
      </c>
      <c r="J2569" s="27">
        <v>0</v>
      </c>
      <c r="K2569" s="27" t="s">
        <v>2303</v>
      </c>
      <c r="L2569" s="28">
        <f t="shared" si="494"/>
        <v>2279.54</v>
      </c>
      <c r="M2569" s="28">
        <f t="shared" si="495"/>
        <v>2279.54</v>
      </c>
      <c r="N2569" s="19">
        <v>12</v>
      </c>
    </row>
    <row r="2570" s="13" customFormat="1" customHeight="1" spans="1:14">
      <c r="A2570" s="19">
        <f t="shared" si="496"/>
        <v>2568</v>
      </c>
      <c r="B2570" s="19" t="s">
        <v>7645</v>
      </c>
      <c r="C2570" s="19" t="s">
        <v>7646</v>
      </c>
      <c r="D2570" s="20" t="s">
        <v>1626</v>
      </c>
      <c r="E2570" s="19" t="s">
        <v>2312</v>
      </c>
      <c r="F2570" s="27">
        <v>4999</v>
      </c>
      <c r="G2570" s="27">
        <v>4999</v>
      </c>
      <c r="H2570" s="28">
        <v>1599.68</v>
      </c>
      <c r="I2570" s="28">
        <v>679.86</v>
      </c>
      <c r="J2570" s="27">
        <v>0</v>
      </c>
      <c r="K2570" s="27" t="s">
        <v>2303</v>
      </c>
      <c r="L2570" s="28">
        <f t="shared" si="494"/>
        <v>2279.54</v>
      </c>
      <c r="M2570" s="28">
        <f t="shared" si="495"/>
        <v>2279.54</v>
      </c>
      <c r="N2570" s="19">
        <v>5</v>
      </c>
    </row>
    <row r="2571" s="13" customFormat="1" customHeight="1" spans="1:14">
      <c r="A2571" s="19">
        <f t="shared" ref="A2571:A2580" si="497">ROW()-2</f>
        <v>2569</v>
      </c>
      <c r="B2571" s="19" t="s">
        <v>7647</v>
      </c>
      <c r="C2571" s="19" t="s">
        <v>7648</v>
      </c>
      <c r="D2571" s="20" t="s">
        <v>1626</v>
      </c>
      <c r="E2571" s="19" t="s">
        <v>7649</v>
      </c>
      <c r="F2571" s="27">
        <v>4999</v>
      </c>
      <c r="G2571" s="27">
        <v>4999</v>
      </c>
      <c r="H2571" s="28">
        <v>1599.68</v>
      </c>
      <c r="I2571" s="28">
        <v>679.86</v>
      </c>
      <c r="J2571" s="27">
        <v>0</v>
      </c>
      <c r="K2571" s="27" t="s">
        <v>2303</v>
      </c>
      <c r="L2571" s="28">
        <f t="shared" si="494"/>
        <v>2279.54</v>
      </c>
      <c r="M2571" s="28">
        <f t="shared" si="495"/>
        <v>2279.54</v>
      </c>
      <c r="N2571" s="19">
        <v>0</v>
      </c>
    </row>
    <row r="2572" s="13" customFormat="1" customHeight="1" spans="1:14">
      <c r="A2572" s="19">
        <f t="shared" si="497"/>
        <v>2570</v>
      </c>
      <c r="B2572" s="19" t="s">
        <v>7650</v>
      </c>
      <c r="C2572" s="19" t="s">
        <v>7651</v>
      </c>
      <c r="D2572" s="20" t="s">
        <v>1629</v>
      </c>
      <c r="E2572" s="19" t="s">
        <v>7652</v>
      </c>
      <c r="F2572" s="27">
        <v>5000</v>
      </c>
      <c r="G2572" s="27">
        <v>5000</v>
      </c>
      <c r="H2572" s="28">
        <f t="shared" ref="H2572:H2575" si="498">F2572*0.16*(MID(K2572,12,2)-MID(K2572,5,2)+1)</f>
        <v>2400</v>
      </c>
      <c r="I2572" s="28">
        <f>G2572*0.068*(MID(K2572,12,2)-MID(K2572,5,2)+1)</f>
        <v>1020</v>
      </c>
      <c r="J2572" s="27">
        <v>0</v>
      </c>
      <c r="K2572" s="27" t="s">
        <v>1744</v>
      </c>
      <c r="L2572" s="28">
        <f t="shared" si="494"/>
        <v>3420</v>
      </c>
      <c r="M2572" s="28">
        <f t="shared" si="495"/>
        <v>3420</v>
      </c>
      <c r="N2572" s="19">
        <v>9</v>
      </c>
    </row>
    <row r="2573" s="13" customFormat="1" customHeight="1" spans="1:14">
      <c r="A2573" s="19">
        <f t="shared" si="497"/>
        <v>2571</v>
      </c>
      <c r="B2573" s="19" t="s">
        <v>7653</v>
      </c>
      <c r="C2573" s="19" t="s">
        <v>7654</v>
      </c>
      <c r="D2573" s="20" t="s">
        <v>1629</v>
      </c>
      <c r="E2573" s="19" t="s">
        <v>7655</v>
      </c>
      <c r="F2573" s="27">
        <v>4999</v>
      </c>
      <c r="G2573" s="27">
        <v>4999</v>
      </c>
      <c r="H2573" s="28">
        <f t="shared" si="498"/>
        <v>2399.52</v>
      </c>
      <c r="I2573" s="28">
        <v>1019.79</v>
      </c>
      <c r="J2573" s="27">
        <v>0</v>
      </c>
      <c r="K2573" s="27" t="s">
        <v>1744</v>
      </c>
      <c r="L2573" s="28">
        <f t="shared" si="494"/>
        <v>3419.31</v>
      </c>
      <c r="M2573" s="28">
        <f t="shared" si="495"/>
        <v>3419.31</v>
      </c>
      <c r="N2573" s="19">
        <v>7</v>
      </c>
    </row>
    <row r="2574" s="13" customFormat="1" customHeight="1" spans="1:14">
      <c r="A2574" s="19">
        <f t="shared" si="497"/>
        <v>2572</v>
      </c>
      <c r="B2574" s="19" t="s">
        <v>2153</v>
      </c>
      <c r="C2574" s="19" t="s">
        <v>7656</v>
      </c>
      <c r="D2574" s="20" t="s">
        <v>1629</v>
      </c>
      <c r="E2574" s="19" t="s">
        <v>2851</v>
      </c>
      <c r="F2574" s="27">
        <v>4999</v>
      </c>
      <c r="G2574" s="27">
        <v>4999</v>
      </c>
      <c r="H2574" s="28">
        <f t="shared" si="498"/>
        <v>2399.52</v>
      </c>
      <c r="I2574" s="28">
        <v>1019.79</v>
      </c>
      <c r="J2574" s="27">
        <v>0</v>
      </c>
      <c r="K2574" s="27" t="s">
        <v>1744</v>
      </c>
      <c r="L2574" s="28">
        <f t="shared" si="494"/>
        <v>3419.31</v>
      </c>
      <c r="M2574" s="28">
        <f t="shared" si="495"/>
        <v>3419.31</v>
      </c>
      <c r="N2574" s="19">
        <v>10</v>
      </c>
    </row>
    <row r="2575" s="13" customFormat="1" customHeight="1" spans="1:14">
      <c r="A2575" s="19">
        <f t="shared" si="497"/>
        <v>2573</v>
      </c>
      <c r="B2575" s="19" t="s">
        <v>7657</v>
      </c>
      <c r="C2575" s="19" t="s">
        <v>7658</v>
      </c>
      <c r="D2575" s="20" t="s">
        <v>1629</v>
      </c>
      <c r="E2575" s="19" t="s">
        <v>7659</v>
      </c>
      <c r="F2575" s="27">
        <v>4999</v>
      </c>
      <c r="G2575" s="27">
        <v>4999</v>
      </c>
      <c r="H2575" s="28">
        <f t="shared" si="498"/>
        <v>799.84</v>
      </c>
      <c r="I2575" s="28">
        <v>339.93</v>
      </c>
      <c r="J2575" s="27">
        <v>0</v>
      </c>
      <c r="K2575" s="27" t="s">
        <v>1976</v>
      </c>
      <c r="L2575" s="28">
        <f t="shared" si="494"/>
        <v>1139.77</v>
      </c>
      <c r="M2575" s="28">
        <f t="shared" si="495"/>
        <v>1139.77</v>
      </c>
      <c r="N2575" s="19">
        <v>0</v>
      </c>
    </row>
    <row r="2576" s="13" customFormat="1" customHeight="1" spans="1:14">
      <c r="A2576" s="19">
        <f t="shared" si="497"/>
        <v>2574</v>
      </c>
      <c r="B2576" s="19" t="s">
        <v>7660</v>
      </c>
      <c r="C2576" s="19" t="s">
        <v>7661</v>
      </c>
      <c r="D2576" s="20" t="s">
        <v>1633</v>
      </c>
      <c r="E2576" s="19" t="s">
        <v>2584</v>
      </c>
      <c r="F2576" s="27">
        <v>4999</v>
      </c>
      <c r="G2576" s="27">
        <v>4999</v>
      </c>
      <c r="H2576" s="28">
        <v>1599.68</v>
      </c>
      <c r="I2576" s="28">
        <v>679.86</v>
      </c>
      <c r="J2576" s="27">
        <v>0</v>
      </c>
      <c r="K2576" s="27" t="s">
        <v>2303</v>
      </c>
      <c r="L2576" s="28">
        <f t="shared" si="494"/>
        <v>2279.54</v>
      </c>
      <c r="M2576" s="28">
        <f t="shared" si="495"/>
        <v>2279.54</v>
      </c>
      <c r="N2576" s="19">
        <v>0</v>
      </c>
    </row>
    <row r="2577" s="13" customFormat="1" customHeight="1" spans="1:14">
      <c r="A2577" s="19">
        <f t="shared" si="497"/>
        <v>2575</v>
      </c>
      <c r="B2577" s="19" t="s">
        <v>7662</v>
      </c>
      <c r="C2577" s="19" t="s">
        <v>7663</v>
      </c>
      <c r="D2577" s="20" t="s">
        <v>1633</v>
      </c>
      <c r="E2577" s="19" t="s">
        <v>7664</v>
      </c>
      <c r="F2577" s="27">
        <v>4999</v>
      </c>
      <c r="G2577" s="27">
        <v>4999</v>
      </c>
      <c r="H2577" s="28">
        <v>1599.68</v>
      </c>
      <c r="I2577" s="28">
        <v>679.86</v>
      </c>
      <c r="J2577" s="27">
        <v>0</v>
      </c>
      <c r="K2577" s="27" t="s">
        <v>2303</v>
      </c>
      <c r="L2577" s="28">
        <f t="shared" si="494"/>
        <v>2279.54</v>
      </c>
      <c r="M2577" s="28">
        <f t="shared" si="495"/>
        <v>2279.54</v>
      </c>
      <c r="N2577" s="19">
        <v>0</v>
      </c>
    </row>
    <row r="2578" s="13" customFormat="1" customHeight="1" spans="1:14">
      <c r="A2578" s="19">
        <f t="shared" si="497"/>
        <v>2576</v>
      </c>
      <c r="B2578" s="19" t="s">
        <v>7665</v>
      </c>
      <c r="C2578" s="19" t="s">
        <v>7666</v>
      </c>
      <c r="D2578" s="20" t="s">
        <v>1637</v>
      </c>
      <c r="E2578" s="19" t="s">
        <v>7667</v>
      </c>
      <c r="F2578" s="27">
        <v>4999</v>
      </c>
      <c r="G2578" s="27">
        <v>4999</v>
      </c>
      <c r="H2578" s="28">
        <v>799.84</v>
      </c>
      <c r="I2578" s="28">
        <v>339.93</v>
      </c>
      <c r="J2578" s="27">
        <v>0</v>
      </c>
      <c r="K2578" s="27">
        <v>202503</v>
      </c>
      <c r="L2578" s="28">
        <v>1139.77</v>
      </c>
      <c r="M2578" s="28">
        <v>1139.77</v>
      </c>
      <c r="N2578" s="19">
        <v>21</v>
      </c>
    </row>
    <row r="2579" s="13" customFormat="1" customHeight="1" spans="1:14">
      <c r="A2579" s="19">
        <f t="shared" si="497"/>
        <v>2577</v>
      </c>
      <c r="B2579" s="19" t="s">
        <v>7668</v>
      </c>
      <c r="C2579" s="19" t="s">
        <v>7669</v>
      </c>
      <c r="D2579" s="20" t="s">
        <v>1641</v>
      </c>
      <c r="E2579" s="19" t="s">
        <v>7670</v>
      </c>
      <c r="F2579" s="27">
        <v>4999</v>
      </c>
      <c r="G2579" s="27">
        <v>4999</v>
      </c>
      <c r="H2579" s="28">
        <v>2399.52</v>
      </c>
      <c r="I2579" s="28">
        <v>1019.79</v>
      </c>
      <c r="J2579" s="27">
        <v>0</v>
      </c>
      <c r="K2579" s="27" t="s">
        <v>1744</v>
      </c>
      <c r="L2579" s="28">
        <f>I2579+H2579</f>
        <v>3419.31</v>
      </c>
      <c r="M2579" s="28">
        <v>3419.31</v>
      </c>
      <c r="N2579" s="19">
        <v>22</v>
      </c>
    </row>
    <row r="2580" s="13" customFormat="1" customHeight="1" spans="1:14">
      <c r="A2580" s="19">
        <f t="shared" si="497"/>
        <v>2578</v>
      </c>
      <c r="B2580" s="19" t="s">
        <v>7671</v>
      </c>
      <c r="C2580" s="19" t="s">
        <v>7672</v>
      </c>
      <c r="D2580" s="20" t="s">
        <v>1641</v>
      </c>
      <c r="E2580" s="19" t="s">
        <v>7673</v>
      </c>
      <c r="F2580" s="27">
        <v>4999</v>
      </c>
      <c r="G2580" s="27">
        <v>4999</v>
      </c>
      <c r="H2580" s="28">
        <v>2399.52</v>
      </c>
      <c r="I2580" s="28">
        <v>1019.79</v>
      </c>
      <c r="J2580" s="27">
        <v>0</v>
      </c>
      <c r="K2580" s="27" t="s">
        <v>1744</v>
      </c>
      <c r="L2580" s="28">
        <f>I2580+H2580</f>
        <v>3419.31</v>
      </c>
      <c r="M2580" s="28">
        <v>3419.31</v>
      </c>
      <c r="N2580" s="19">
        <v>3</v>
      </c>
    </row>
    <row r="2581" s="13" customFormat="1" customHeight="1" spans="1:14">
      <c r="A2581" s="19">
        <f t="shared" ref="A2581:A2590" si="499">ROW()-2</f>
        <v>2579</v>
      </c>
      <c r="B2581" s="19" t="s">
        <v>7674</v>
      </c>
      <c r="C2581" s="19" t="s">
        <v>2793</v>
      </c>
      <c r="D2581" s="20" t="s">
        <v>1645</v>
      </c>
      <c r="E2581" s="19" t="s">
        <v>6577</v>
      </c>
      <c r="F2581" s="27">
        <v>4999</v>
      </c>
      <c r="G2581" s="27">
        <v>4999</v>
      </c>
      <c r="H2581" s="28">
        <v>2399.52</v>
      </c>
      <c r="I2581" s="28">
        <v>1019.79</v>
      </c>
      <c r="J2581" s="27">
        <v>0</v>
      </c>
      <c r="K2581" s="27" t="s">
        <v>1744</v>
      </c>
      <c r="L2581" s="28">
        <v>3419.31</v>
      </c>
      <c r="M2581" s="28">
        <v>3419.31</v>
      </c>
      <c r="N2581" s="19">
        <v>24</v>
      </c>
    </row>
    <row r="2582" s="13" customFormat="1" customHeight="1" spans="1:14">
      <c r="A2582" s="19">
        <f t="shared" si="499"/>
        <v>2580</v>
      </c>
      <c r="B2582" s="19" t="s">
        <v>7675</v>
      </c>
      <c r="C2582" s="19" t="s">
        <v>2268</v>
      </c>
      <c r="D2582" s="20" t="s">
        <v>1645</v>
      </c>
      <c r="E2582" s="19" t="s">
        <v>5256</v>
      </c>
      <c r="F2582" s="27">
        <v>4999</v>
      </c>
      <c r="G2582" s="27">
        <v>4999</v>
      </c>
      <c r="H2582" s="28">
        <v>2399.52</v>
      </c>
      <c r="I2582" s="28">
        <v>1019.79</v>
      </c>
      <c r="J2582" s="27">
        <v>0</v>
      </c>
      <c r="K2582" s="27" t="s">
        <v>1744</v>
      </c>
      <c r="L2582" s="28">
        <v>3419.31</v>
      </c>
      <c r="M2582" s="28">
        <v>3419.31</v>
      </c>
      <c r="N2582" s="19">
        <v>24</v>
      </c>
    </row>
    <row r="2583" s="13" customFormat="1" customHeight="1" spans="1:14">
      <c r="A2583" s="19">
        <f t="shared" si="499"/>
        <v>2581</v>
      </c>
      <c r="B2583" s="19" t="s">
        <v>7676</v>
      </c>
      <c r="C2583" s="19" t="s">
        <v>4659</v>
      </c>
      <c r="D2583" s="20" t="s">
        <v>1645</v>
      </c>
      <c r="E2583" s="19" t="s">
        <v>1783</v>
      </c>
      <c r="F2583" s="27">
        <v>4999</v>
      </c>
      <c r="G2583" s="27">
        <v>4999</v>
      </c>
      <c r="H2583" s="28">
        <v>2399.52</v>
      </c>
      <c r="I2583" s="28">
        <v>1019.79</v>
      </c>
      <c r="J2583" s="27">
        <v>0</v>
      </c>
      <c r="K2583" s="27" t="s">
        <v>1744</v>
      </c>
      <c r="L2583" s="28">
        <v>3419.31</v>
      </c>
      <c r="M2583" s="28">
        <v>3419.31</v>
      </c>
      <c r="N2583" s="19">
        <v>25</v>
      </c>
    </row>
    <row r="2584" s="13" customFormat="1" customHeight="1" spans="1:14">
      <c r="A2584" s="19">
        <f t="shared" si="499"/>
        <v>2582</v>
      </c>
      <c r="B2584" s="19" t="s">
        <v>7677</v>
      </c>
      <c r="C2584" s="19" t="s">
        <v>7678</v>
      </c>
      <c r="D2584" s="20" t="s">
        <v>1645</v>
      </c>
      <c r="E2584" s="19" t="s">
        <v>5426</v>
      </c>
      <c r="F2584" s="27">
        <v>4999</v>
      </c>
      <c r="G2584" s="27">
        <v>4999</v>
      </c>
      <c r="H2584" s="28">
        <v>2399.52</v>
      </c>
      <c r="I2584" s="28">
        <v>1019.79</v>
      </c>
      <c r="J2584" s="27">
        <v>0</v>
      </c>
      <c r="K2584" s="27" t="s">
        <v>1744</v>
      </c>
      <c r="L2584" s="28">
        <v>3419.31</v>
      </c>
      <c r="M2584" s="28">
        <v>3419.31</v>
      </c>
      <c r="N2584" s="19">
        <v>0</v>
      </c>
    </row>
    <row r="2585" s="13" customFormat="1" customHeight="1" spans="1:14">
      <c r="A2585" s="19">
        <f t="shared" si="499"/>
        <v>2583</v>
      </c>
      <c r="B2585" s="19" t="s">
        <v>7679</v>
      </c>
      <c r="C2585" s="19" t="s">
        <v>7680</v>
      </c>
      <c r="D2585" s="20" t="s">
        <v>1648</v>
      </c>
      <c r="E2585" s="19" t="s">
        <v>2345</v>
      </c>
      <c r="F2585" s="27">
        <v>4999</v>
      </c>
      <c r="G2585" s="27">
        <v>4999</v>
      </c>
      <c r="H2585" s="28">
        <v>2399.52</v>
      </c>
      <c r="I2585" s="28">
        <v>1019.79</v>
      </c>
      <c r="J2585" s="27">
        <v>0</v>
      </c>
      <c r="K2585" s="27" t="s">
        <v>1744</v>
      </c>
      <c r="L2585" s="28">
        <f t="shared" ref="L2585:L2613" si="500">H2585+I2585</f>
        <v>3419.31</v>
      </c>
      <c r="M2585" s="28">
        <f t="shared" ref="M2585:M2613" si="501">L2585</f>
        <v>3419.31</v>
      </c>
      <c r="N2585" s="19">
        <v>29</v>
      </c>
    </row>
    <row r="2586" s="13" customFormat="1" customHeight="1" spans="1:14">
      <c r="A2586" s="19">
        <f t="shared" si="499"/>
        <v>2584</v>
      </c>
      <c r="B2586" s="19" t="s">
        <v>7681</v>
      </c>
      <c r="C2586" s="19" t="s">
        <v>7682</v>
      </c>
      <c r="D2586" s="20" t="s">
        <v>1648</v>
      </c>
      <c r="E2586" s="19" t="s">
        <v>1963</v>
      </c>
      <c r="F2586" s="27">
        <v>4999</v>
      </c>
      <c r="G2586" s="27">
        <v>4999</v>
      </c>
      <c r="H2586" s="28">
        <v>2399.52</v>
      </c>
      <c r="I2586" s="28">
        <v>1019.79</v>
      </c>
      <c r="J2586" s="27">
        <v>0</v>
      </c>
      <c r="K2586" s="27" t="s">
        <v>1744</v>
      </c>
      <c r="L2586" s="28">
        <f t="shared" si="500"/>
        <v>3419.31</v>
      </c>
      <c r="M2586" s="28">
        <f t="shared" si="501"/>
        <v>3419.31</v>
      </c>
      <c r="N2586" s="19">
        <v>14</v>
      </c>
    </row>
    <row r="2587" s="13" customFormat="1" customHeight="1" spans="1:14">
      <c r="A2587" s="19">
        <f t="shared" si="499"/>
        <v>2585</v>
      </c>
      <c r="B2587" s="19" t="s">
        <v>7683</v>
      </c>
      <c r="C2587" s="19" t="s">
        <v>4418</v>
      </c>
      <c r="D2587" s="20" t="s">
        <v>1648</v>
      </c>
      <c r="E2587" s="19" t="s">
        <v>2041</v>
      </c>
      <c r="F2587" s="27">
        <v>4999</v>
      </c>
      <c r="G2587" s="27">
        <v>4999</v>
      </c>
      <c r="H2587" s="28">
        <v>2399.52</v>
      </c>
      <c r="I2587" s="28">
        <v>1019.79</v>
      </c>
      <c r="J2587" s="27">
        <v>0</v>
      </c>
      <c r="K2587" s="27" t="s">
        <v>1744</v>
      </c>
      <c r="L2587" s="28">
        <f t="shared" si="500"/>
        <v>3419.31</v>
      </c>
      <c r="M2587" s="28">
        <f t="shared" si="501"/>
        <v>3419.31</v>
      </c>
      <c r="N2587" s="19">
        <v>23</v>
      </c>
    </row>
    <row r="2588" s="13" customFormat="1" customHeight="1" spans="1:14">
      <c r="A2588" s="19">
        <f t="shared" si="499"/>
        <v>2586</v>
      </c>
      <c r="B2588" s="19" t="s">
        <v>7684</v>
      </c>
      <c r="C2588" s="19" t="s">
        <v>3977</v>
      </c>
      <c r="D2588" s="20" t="s">
        <v>1651</v>
      </c>
      <c r="E2588" s="19" t="s">
        <v>7685</v>
      </c>
      <c r="F2588" s="27">
        <v>4999</v>
      </c>
      <c r="G2588" s="27">
        <v>4999</v>
      </c>
      <c r="H2588" s="28">
        <f>799.84*3</f>
        <v>2399.52</v>
      </c>
      <c r="I2588" s="28">
        <f>339.93*3</f>
        <v>1019.79</v>
      </c>
      <c r="J2588" s="27">
        <v>0</v>
      </c>
      <c r="K2588" s="27" t="s">
        <v>1744</v>
      </c>
      <c r="L2588" s="28">
        <f t="shared" si="500"/>
        <v>3419.31</v>
      </c>
      <c r="M2588" s="28">
        <f t="shared" si="501"/>
        <v>3419.31</v>
      </c>
      <c r="N2588" s="19">
        <v>1</v>
      </c>
    </row>
    <row r="2589" s="13" customFormat="1" customHeight="1" spans="1:14">
      <c r="A2589" s="19">
        <f t="shared" si="499"/>
        <v>2587</v>
      </c>
      <c r="B2589" s="19" t="s">
        <v>7686</v>
      </c>
      <c r="C2589" s="19" t="s">
        <v>7687</v>
      </c>
      <c r="D2589" s="20" t="s">
        <v>1651</v>
      </c>
      <c r="E2589" s="19" t="s">
        <v>7688</v>
      </c>
      <c r="F2589" s="27">
        <v>4999</v>
      </c>
      <c r="G2589" s="27">
        <v>4999</v>
      </c>
      <c r="H2589" s="28">
        <f t="shared" ref="H2589:H2594" si="502">799.84*2</f>
        <v>1599.68</v>
      </c>
      <c r="I2589" s="28">
        <f t="shared" ref="I2589:I2594" si="503">339.93*2</f>
        <v>679.86</v>
      </c>
      <c r="J2589" s="27">
        <v>0</v>
      </c>
      <c r="K2589" s="27" t="s">
        <v>2303</v>
      </c>
      <c r="L2589" s="28">
        <f t="shared" si="500"/>
        <v>2279.54</v>
      </c>
      <c r="M2589" s="28">
        <f t="shared" si="501"/>
        <v>2279.54</v>
      </c>
      <c r="N2589" s="19">
        <v>0</v>
      </c>
    </row>
    <row r="2590" s="13" customFormat="1" customHeight="1" spans="1:14">
      <c r="A2590" s="19">
        <f t="shared" si="499"/>
        <v>2588</v>
      </c>
      <c r="B2590" s="19" t="s">
        <v>7689</v>
      </c>
      <c r="C2590" s="19" t="s">
        <v>7690</v>
      </c>
      <c r="D2590" s="20" t="s">
        <v>1651</v>
      </c>
      <c r="E2590" s="19" t="s">
        <v>3063</v>
      </c>
      <c r="F2590" s="27">
        <v>4999</v>
      </c>
      <c r="G2590" s="27">
        <v>4999</v>
      </c>
      <c r="H2590" s="28">
        <v>799.84</v>
      </c>
      <c r="I2590" s="28">
        <f>339.93</f>
        <v>339.93</v>
      </c>
      <c r="J2590" s="27">
        <v>0</v>
      </c>
      <c r="K2590" s="27" t="s">
        <v>1976</v>
      </c>
      <c r="L2590" s="28">
        <f t="shared" si="500"/>
        <v>1139.77</v>
      </c>
      <c r="M2590" s="28">
        <f t="shared" si="501"/>
        <v>1139.77</v>
      </c>
      <c r="N2590" s="19">
        <v>0</v>
      </c>
    </row>
    <row r="2591" s="13" customFormat="1" customHeight="1" spans="1:14">
      <c r="A2591" s="19">
        <f t="shared" ref="A2591:A2600" si="504">ROW()-2</f>
        <v>2589</v>
      </c>
      <c r="B2591" s="19" t="s">
        <v>7691</v>
      </c>
      <c r="C2591" s="19" t="s">
        <v>2400</v>
      </c>
      <c r="D2591" s="20" t="s">
        <v>1651</v>
      </c>
      <c r="E2591" s="19" t="s">
        <v>7337</v>
      </c>
      <c r="F2591" s="27">
        <v>4999</v>
      </c>
      <c r="G2591" s="27">
        <v>4999</v>
      </c>
      <c r="H2591" s="28">
        <f t="shared" si="502"/>
        <v>1599.68</v>
      </c>
      <c r="I2591" s="28">
        <f t="shared" si="503"/>
        <v>679.86</v>
      </c>
      <c r="J2591" s="27">
        <v>0</v>
      </c>
      <c r="K2591" s="27" t="s">
        <v>2303</v>
      </c>
      <c r="L2591" s="28">
        <f t="shared" si="500"/>
        <v>2279.54</v>
      </c>
      <c r="M2591" s="28">
        <f t="shared" si="501"/>
        <v>2279.54</v>
      </c>
      <c r="N2591" s="19">
        <v>0</v>
      </c>
    </row>
    <row r="2592" s="13" customFormat="1" customHeight="1" spans="1:14">
      <c r="A2592" s="19">
        <f t="shared" si="504"/>
        <v>2590</v>
      </c>
      <c r="B2592" s="19" t="s">
        <v>7692</v>
      </c>
      <c r="C2592" s="19" t="s">
        <v>4554</v>
      </c>
      <c r="D2592" s="20" t="s">
        <v>1651</v>
      </c>
      <c r="E2592" s="19" t="s">
        <v>7693</v>
      </c>
      <c r="F2592" s="27">
        <v>4999</v>
      </c>
      <c r="G2592" s="27">
        <v>4999</v>
      </c>
      <c r="H2592" s="28">
        <f t="shared" si="502"/>
        <v>1599.68</v>
      </c>
      <c r="I2592" s="28">
        <f t="shared" si="503"/>
        <v>679.86</v>
      </c>
      <c r="J2592" s="27">
        <v>0</v>
      </c>
      <c r="K2592" s="27" t="s">
        <v>2303</v>
      </c>
      <c r="L2592" s="28">
        <f t="shared" si="500"/>
        <v>2279.54</v>
      </c>
      <c r="M2592" s="28">
        <f t="shared" si="501"/>
        <v>2279.54</v>
      </c>
      <c r="N2592" s="19">
        <v>0</v>
      </c>
    </row>
    <row r="2593" s="13" customFormat="1" customHeight="1" spans="1:14">
      <c r="A2593" s="19">
        <f t="shared" si="504"/>
        <v>2591</v>
      </c>
      <c r="B2593" s="19" t="s">
        <v>7694</v>
      </c>
      <c r="C2593" s="19" t="s">
        <v>7695</v>
      </c>
      <c r="D2593" s="20" t="s">
        <v>1651</v>
      </c>
      <c r="E2593" s="19" t="s">
        <v>3966</v>
      </c>
      <c r="F2593" s="27">
        <v>4999</v>
      </c>
      <c r="G2593" s="27">
        <v>4999</v>
      </c>
      <c r="H2593" s="28">
        <f t="shared" si="502"/>
        <v>1599.68</v>
      </c>
      <c r="I2593" s="28">
        <f t="shared" si="503"/>
        <v>679.86</v>
      </c>
      <c r="J2593" s="27">
        <v>0</v>
      </c>
      <c r="K2593" s="27" t="s">
        <v>2303</v>
      </c>
      <c r="L2593" s="28">
        <f t="shared" si="500"/>
        <v>2279.54</v>
      </c>
      <c r="M2593" s="28">
        <f t="shared" si="501"/>
        <v>2279.54</v>
      </c>
      <c r="N2593" s="19">
        <v>0</v>
      </c>
    </row>
    <row r="2594" s="13" customFormat="1" customHeight="1" spans="1:14">
      <c r="A2594" s="19">
        <f t="shared" si="504"/>
        <v>2592</v>
      </c>
      <c r="B2594" s="19" t="s">
        <v>7696</v>
      </c>
      <c r="C2594" s="19" t="s">
        <v>7697</v>
      </c>
      <c r="D2594" s="20" t="s">
        <v>1651</v>
      </c>
      <c r="E2594" s="19" t="s">
        <v>7698</v>
      </c>
      <c r="F2594" s="27">
        <v>4999</v>
      </c>
      <c r="G2594" s="27">
        <v>4999</v>
      </c>
      <c r="H2594" s="28">
        <f t="shared" si="502"/>
        <v>1599.68</v>
      </c>
      <c r="I2594" s="28">
        <f t="shared" si="503"/>
        <v>679.86</v>
      </c>
      <c r="J2594" s="27">
        <v>0</v>
      </c>
      <c r="K2594" s="27" t="s">
        <v>2303</v>
      </c>
      <c r="L2594" s="28">
        <f t="shared" si="500"/>
        <v>2279.54</v>
      </c>
      <c r="M2594" s="28">
        <f t="shared" si="501"/>
        <v>2279.54</v>
      </c>
      <c r="N2594" s="19">
        <v>0</v>
      </c>
    </row>
    <row r="2595" s="13" customFormat="1" customHeight="1" spans="1:14">
      <c r="A2595" s="19">
        <f t="shared" si="504"/>
        <v>2593</v>
      </c>
      <c r="B2595" s="19" t="s">
        <v>7699</v>
      </c>
      <c r="C2595" s="19" t="s">
        <v>7700</v>
      </c>
      <c r="D2595" s="20" t="s">
        <v>1651</v>
      </c>
      <c r="E2595" s="19" t="s">
        <v>6879</v>
      </c>
      <c r="F2595" s="27">
        <v>4999</v>
      </c>
      <c r="G2595" s="27">
        <v>4999</v>
      </c>
      <c r="H2595" s="28">
        <f t="shared" ref="H2595:H2599" si="505">799.84*3</f>
        <v>2399.52</v>
      </c>
      <c r="I2595" s="28">
        <f t="shared" ref="I2595:I2599" si="506">339.93*3</f>
        <v>1019.79</v>
      </c>
      <c r="J2595" s="27">
        <v>0</v>
      </c>
      <c r="K2595" s="27" t="s">
        <v>1744</v>
      </c>
      <c r="L2595" s="28">
        <f t="shared" si="500"/>
        <v>3419.31</v>
      </c>
      <c r="M2595" s="28">
        <f t="shared" si="501"/>
        <v>3419.31</v>
      </c>
      <c r="N2595" s="19">
        <v>1</v>
      </c>
    </row>
    <row r="2596" s="13" customFormat="1" customHeight="1" spans="1:14">
      <c r="A2596" s="19">
        <f t="shared" si="504"/>
        <v>2594</v>
      </c>
      <c r="B2596" s="19" t="s">
        <v>7701</v>
      </c>
      <c r="C2596" s="19" t="s">
        <v>7702</v>
      </c>
      <c r="D2596" s="20" t="s">
        <v>1651</v>
      </c>
      <c r="E2596" s="19" t="s">
        <v>1828</v>
      </c>
      <c r="F2596" s="27">
        <v>4999</v>
      </c>
      <c r="G2596" s="27">
        <v>4999</v>
      </c>
      <c r="H2596" s="28">
        <f t="shared" si="505"/>
        <v>2399.52</v>
      </c>
      <c r="I2596" s="28">
        <f t="shared" si="506"/>
        <v>1019.79</v>
      </c>
      <c r="J2596" s="27">
        <v>0</v>
      </c>
      <c r="K2596" s="27" t="s">
        <v>1744</v>
      </c>
      <c r="L2596" s="28">
        <f t="shared" si="500"/>
        <v>3419.31</v>
      </c>
      <c r="M2596" s="28">
        <f t="shared" si="501"/>
        <v>3419.31</v>
      </c>
      <c r="N2596" s="19">
        <v>8</v>
      </c>
    </row>
    <row r="2597" s="13" customFormat="1" customHeight="1" spans="1:14">
      <c r="A2597" s="19">
        <f t="shared" si="504"/>
        <v>2595</v>
      </c>
      <c r="B2597" s="19" t="s">
        <v>7703</v>
      </c>
      <c r="C2597" s="19" t="s">
        <v>7704</v>
      </c>
      <c r="D2597" s="20" t="s">
        <v>1651</v>
      </c>
      <c r="E2597" s="19" t="s">
        <v>2092</v>
      </c>
      <c r="F2597" s="27">
        <v>4999</v>
      </c>
      <c r="G2597" s="27">
        <v>4999</v>
      </c>
      <c r="H2597" s="28">
        <f t="shared" si="505"/>
        <v>2399.52</v>
      </c>
      <c r="I2597" s="28">
        <f t="shared" si="506"/>
        <v>1019.79</v>
      </c>
      <c r="J2597" s="27">
        <v>0</v>
      </c>
      <c r="K2597" s="27" t="s">
        <v>1744</v>
      </c>
      <c r="L2597" s="28">
        <f t="shared" si="500"/>
        <v>3419.31</v>
      </c>
      <c r="M2597" s="28">
        <f t="shared" si="501"/>
        <v>3419.31</v>
      </c>
      <c r="N2597" s="19">
        <v>1</v>
      </c>
    </row>
    <row r="2598" s="13" customFormat="1" customHeight="1" spans="1:14">
      <c r="A2598" s="19">
        <f t="shared" si="504"/>
        <v>2596</v>
      </c>
      <c r="B2598" s="19" t="s">
        <v>7705</v>
      </c>
      <c r="C2598" s="19" t="s">
        <v>3405</v>
      </c>
      <c r="D2598" s="20" t="s">
        <v>1651</v>
      </c>
      <c r="E2598" s="19" t="s">
        <v>3005</v>
      </c>
      <c r="F2598" s="27">
        <v>4999</v>
      </c>
      <c r="G2598" s="27">
        <v>4999</v>
      </c>
      <c r="H2598" s="28">
        <f t="shared" si="505"/>
        <v>2399.52</v>
      </c>
      <c r="I2598" s="28">
        <f t="shared" si="506"/>
        <v>1019.79</v>
      </c>
      <c r="J2598" s="27">
        <v>0</v>
      </c>
      <c r="K2598" s="27" t="s">
        <v>1744</v>
      </c>
      <c r="L2598" s="28">
        <f t="shared" si="500"/>
        <v>3419.31</v>
      </c>
      <c r="M2598" s="28">
        <f t="shared" si="501"/>
        <v>3419.31</v>
      </c>
      <c r="N2598" s="19">
        <v>1</v>
      </c>
    </row>
    <row r="2599" s="13" customFormat="1" customHeight="1" spans="1:14">
      <c r="A2599" s="19">
        <f t="shared" si="504"/>
        <v>2597</v>
      </c>
      <c r="B2599" s="19" t="s">
        <v>7706</v>
      </c>
      <c r="C2599" s="19" t="s">
        <v>7707</v>
      </c>
      <c r="D2599" s="20" t="s">
        <v>1651</v>
      </c>
      <c r="E2599" s="19" t="s">
        <v>3079</v>
      </c>
      <c r="F2599" s="27">
        <v>4999</v>
      </c>
      <c r="G2599" s="27">
        <v>4999</v>
      </c>
      <c r="H2599" s="28">
        <f t="shared" si="505"/>
        <v>2399.52</v>
      </c>
      <c r="I2599" s="28">
        <f t="shared" si="506"/>
        <v>1019.79</v>
      </c>
      <c r="J2599" s="27">
        <v>0</v>
      </c>
      <c r="K2599" s="27" t="s">
        <v>1744</v>
      </c>
      <c r="L2599" s="28">
        <f t="shared" si="500"/>
        <v>3419.31</v>
      </c>
      <c r="M2599" s="28">
        <f t="shared" si="501"/>
        <v>3419.31</v>
      </c>
      <c r="N2599" s="19">
        <v>1</v>
      </c>
    </row>
    <row r="2600" s="13" customFormat="1" customHeight="1" spans="1:14">
      <c r="A2600" s="19">
        <f t="shared" si="504"/>
        <v>2598</v>
      </c>
      <c r="B2600" s="19" t="s">
        <v>7708</v>
      </c>
      <c r="C2600" s="19" t="s">
        <v>7709</v>
      </c>
      <c r="D2600" s="20" t="s">
        <v>1651</v>
      </c>
      <c r="E2600" s="19" t="s">
        <v>7710</v>
      </c>
      <c r="F2600" s="27">
        <v>5000</v>
      </c>
      <c r="G2600" s="27">
        <v>5000</v>
      </c>
      <c r="H2600" s="28">
        <f>800*3</f>
        <v>2400</v>
      </c>
      <c r="I2600" s="28">
        <v>1020</v>
      </c>
      <c r="J2600" s="27">
        <v>0</v>
      </c>
      <c r="K2600" s="27" t="s">
        <v>1744</v>
      </c>
      <c r="L2600" s="28">
        <f t="shared" si="500"/>
        <v>3420</v>
      </c>
      <c r="M2600" s="28">
        <f t="shared" si="501"/>
        <v>3420</v>
      </c>
      <c r="N2600" s="19">
        <v>1</v>
      </c>
    </row>
    <row r="2601" s="13" customFormat="1" customHeight="1" spans="1:14">
      <c r="A2601" s="19">
        <f t="shared" ref="A2601:A2610" si="507">ROW()-2</f>
        <v>2599</v>
      </c>
      <c r="B2601" s="19" t="s">
        <v>7711</v>
      </c>
      <c r="C2601" s="19" t="s">
        <v>7712</v>
      </c>
      <c r="D2601" s="20" t="s">
        <v>1651</v>
      </c>
      <c r="E2601" s="19" t="s">
        <v>7713</v>
      </c>
      <c r="F2601" s="27">
        <v>4999</v>
      </c>
      <c r="G2601" s="27">
        <v>4999</v>
      </c>
      <c r="H2601" s="28">
        <f t="shared" ref="H2601:H2607" si="508">799.84*3</f>
        <v>2399.52</v>
      </c>
      <c r="I2601" s="28">
        <v>1019.79</v>
      </c>
      <c r="J2601" s="27">
        <v>0</v>
      </c>
      <c r="K2601" s="27" t="s">
        <v>1744</v>
      </c>
      <c r="L2601" s="28">
        <f t="shared" si="500"/>
        <v>3419.31</v>
      </c>
      <c r="M2601" s="28">
        <f t="shared" si="501"/>
        <v>3419.31</v>
      </c>
      <c r="N2601" s="19">
        <v>1</v>
      </c>
    </row>
    <row r="2602" s="13" customFormat="1" customHeight="1" spans="1:14">
      <c r="A2602" s="19">
        <f t="shared" si="507"/>
        <v>2600</v>
      </c>
      <c r="B2602" s="19" t="s">
        <v>7714</v>
      </c>
      <c r="C2602" s="19" t="s">
        <v>7715</v>
      </c>
      <c r="D2602" s="20" t="s">
        <v>1651</v>
      </c>
      <c r="E2602" s="19" t="s">
        <v>2038</v>
      </c>
      <c r="F2602" s="27">
        <v>4999</v>
      </c>
      <c r="G2602" s="27">
        <v>4999</v>
      </c>
      <c r="H2602" s="28">
        <f t="shared" si="508"/>
        <v>2399.52</v>
      </c>
      <c r="I2602" s="28">
        <f t="shared" ref="I2602:I2607" si="509">339.93*3</f>
        <v>1019.79</v>
      </c>
      <c r="J2602" s="27">
        <v>0</v>
      </c>
      <c r="K2602" s="27" t="s">
        <v>1744</v>
      </c>
      <c r="L2602" s="28">
        <f t="shared" si="500"/>
        <v>3419.31</v>
      </c>
      <c r="M2602" s="28">
        <f t="shared" si="501"/>
        <v>3419.31</v>
      </c>
      <c r="N2602" s="19">
        <v>1</v>
      </c>
    </row>
    <row r="2603" s="13" customFormat="1" customHeight="1" spans="1:14">
      <c r="A2603" s="19">
        <f t="shared" si="507"/>
        <v>2601</v>
      </c>
      <c r="B2603" s="19" t="s">
        <v>7716</v>
      </c>
      <c r="C2603" s="19" t="s">
        <v>7717</v>
      </c>
      <c r="D2603" s="20" t="s">
        <v>1651</v>
      </c>
      <c r="E2603" s="19" t="s">
        <v>2942</v>
      </c>
      <c r="F2603" s="27">
        <v>4999</v>
      </c>
      <c r="G2603" s="27">
        <v>4999</v>
      </c>
      <c r="H2603" s="28">
        <f t="shared" si="508"/>
        <v>2399.52</v>
      </c>
      <c r="I2603" s="28">
        <f t="shared" si="509"/>
        <v>1019.79</v>
      </c>
      <c r="J2603" s="27">
        <v>0</v>
      </c>
      <c r="K2603" s="27" t="s">
        <v>1744</v>
      </c>
      <c r="L2603" s="28">
        <f t="shared" si="500"/>
        <v>3419.31</v>
      </c>
      <c r="M2603" s="28">
        <f t="shared" si="501"/>
        <v>3419.31</v>
      </c>
      <c r="N2603" s="19">
        <v>7</v>
      </c>
    </row>
    <row r="2604" s="13" customFormat="1" customHeight="1" spans="1:14">
      <c r="A2604" s="19">
        <f t="shared" si="507"/>
        <v>2602</v>
      </c>
      <c r="B2604" s="19" t="s">
        <v>7718</v>
      </c>
      <c r="C2604" s="19" t="s">
        <v>6043</v>
      </c>
      <c r="D2604" s="20" t="s">
        <v>1651</v>
      </c>
      <c r="E2604" s="19" t="s">
        <v>1948</v>
      </c>
      <c r="F2604" s="27">
        <v>4999</v>
      </c>
      <c r="G2604" s="27">
        <v>4999</v>
      </c>
      <c r="H2604" s="28">
        <f t="shared" si="508"/>
        <v>2399.52</v>
      </c>
      <c r="I2604" s="28">
        <f t="shared" si="509"/>
        <v>1019.79</v>
      </c>
      <c r="J2604" s="27">
        <v>0</v>
      </c>
      <c r="K2604" s="27" t="s">
        <v>1744</v>
      </c>
      <c r="L2604" s="28">
        <f t="shared" si="500"/>
        <v>3419.31</v>
      </c>
      <c r="M2604" s="28">
        <f t="shared" si="501"/>
        <v>3419.31</v>
      </c>
      <c r="N2604" s="19">
        <v>8</v>
      </c>
    </row>
    <row r="2605" s="13" customFormat="1" customHeight="1" spans="1:14">
      <c r="A2605" s="19">
        <f t="shared" si="507"/>
        <v>2603</v>
      </c>
      <c r="B2605" s="19" t="s">
        <v>7719</v>
      </c>
      <c r="C2605" s="19" t="s">
        <v>3324</v>
      </c>
      <c r="D2605" s="20" t="s">
        <v>1651</v>
      </c>
      <c r="E2605" s="19" t="s">
        <v>3135</v>
      </c>
      <c r="F2605" s="27">
        <v>4999</v>
      </c>
      <c r="G2605" s="27">
        <v>4999</v>
      </c>
      <c r="H2605" s="28">
        <f t="shared" si="508"/>
        <v>2399.52</v>
      </c>
      <c r="I2605" s="28">
        <f t="shared" si="509"/>
        <v>1019.79</v>
      </c>
      <c r="J2605" s="27">
        <v>0</v>
      </c>
      <c r="K2605" s="27" t="s">
        <v>1744</v>
      </c>
      <c r="L2605" s="28">
        <f t="shared" si="500"/>
        <v>3419.31</v>
      </c>
      <c r="M2605" s="28">
        <f t="shared" si="501"/>
        <v>3419.31</v>
      </c>
      <c r="N2605" s="19">
        <v>9</v>
      </c>
    </row>
    <row r="2606" s="13" customFormat="1" customHeight="1" spans="1:14">
      <c r="A2606" s="19">
        <f t="shared" si="507"/>
        <v>2604</v>
      </c>
      <c r="B2606" s="19" t="s">
        <v>7720</v>
      </c>
      <c r="C2606" s="19" t="s">
        <v>7721</v>
      </c>
      <c r="D2606" s="20" t="s">
        <v>1651</v>
      </c>
      <c r="E2606" s="19" t="s">
        <v>7722</v>
      </c>
      <c r="F2606" s="27">
        <v>4999</v>
      </c>
      <c r="G2606" s="27">
        <v>4999</v>
      </c>
      <c r="H2606" s="28">
        <f t="shared" si="508"/>
        <v>2399.52</v>
      </c>
      <c r="I2606" s="28">
        <f t="shared" si="509"/>
        <v>1019.79</v>
      </c>
      <c r="J2606" s="27">
        <v>0</v>
      </c>
      <c r="K2606" s="27" t="s">
        <v>1744</v>
      </c>
      <c r="L2606" s="28">
        <f t="shared" si="500"/>
        <v>3419.31</v>
      </c>
      <c r="M2606" s="28">
        <f t="shared" si="501"/>
        <v>3419.31</v>
      </c>
      <c r="N2606" s="19">
        <v>9</v>
      </c>
    </row>
    <row r="2607" s="13" customFormat="1" customHeight="1" spans="1:14">
      <c r="A2607" s="19">
        <f t="shared" si="507"/>
        <v>2605</v>
      </c>
      <c r="B2607" s="19" t="s">
        <v>7723</v>
      </c>
      <c r="C2607" s="19" t="s">
        <v>5716</v>
      </c>
      <c r="D2607" s="20" t="s">
        <v>1651</v>
      </c>
      <c r="E2607" s="19" t="s">
        <v>3159</v>
      </c>
      <c r="F2607" s="27">
        <v>4999</v>
      </c>
      <c r="G2607" s="27">
        <v>4999</v>
      </c>
      <c r="H2607" s="28">
        <f t="shared" si="508"/>
        <v>2399.52</v>
      </c>
      <c r="I2607" s="28">
        <f t="shared" si="509"/>
        <v>1019.79</v>
      </c>
      <c r="J2607" s="27">
        <v>0</v>
      </c>
      <c r="K2607" s="27" t="s">
        <v>1744</v>
      </c>
      <c r="L2607" s="28">
        <f t="shared" si="500"/>
        <v>3419.31</v>
      </c>
      <c r="M2607" s="28">
        <f t="shared" si="501"/>
        <v>3419.31</v>
      </c>
      <c r="N2607" s="19">
        <v>12</v>
      </c>
    </row>
    <row r="2608" s="13" customFormat="1" customHeight="1" spans="1:14">
      <c r="A2608" s="19">
        <f t="shared" si="507"/>
        <v>2606</v>
      </c>
      <c r="B2608" s="19" t="s">
        <v>7724</v>
      </c>
      <c r="C2608" s="19" t="s">
        <v>3405</v>
      </c>
      <c r="D2608" s="20" t="s">
        <v>1651</v>
      </c>
      <c r="E2608" s="19" t="s">
        <v>7725</v>
      </c>
      <c r="F2608" s="27">
        <v>4999</v>
      </c>
      <c r="G2608" s="27">
        <v>4999</v>
      </c>
      <c r="H2608" s="28">
        <f>799.84</f>
        <v>799.84</v>
      </c>
      <c r="I2608" s="28">
        <f>339.93</f>
        <v>339.93</v>
      </c>
      <c r="J2608" s="27">
        <v>0</v>
      </c>
      <c r="K2608" s="27" t="s">
        <v>1912</v>
      </c>
      <c r="L2608" s="28">
        <f t="shared" si="500"/>
        <v>1139.77</v>
      </c>
      <c r="M2608" s="28">
        <f t="shared" si="501"/>
        <v>1139.77</v>
      </c>
      <c r="N2608" s="19">
        <v>35</v>
      </c>
    </row>
    <row r="2609" s="13" customFormat="1" customHeight="1" spans="1:14">
      <c r="A2609" s="19">
        <f t="shared" si="507"/>
        <v>2607</v>
      </c>
      <c r="B2609" s="19" t="s">
        <v>7726</v>
      </c>
      <c r="C2609" s="19" t="s">
        <v>7727</v>
      </c>
      <c r="D2609" s="20" t="s">
        <v>1651</v>
      </c>
      <c r="E2609" s="19" t="s">
        <v>2171</v>
      </c>
      <c r="F2609" s="27">
        <v>4999</v>
      </c>
      <c r="G2609" s="27">
        <v>4999</v>
      </c>
      <c r="H2609" s="28">
        <f>799.84*3</f>
        <v>2399.52</v>
      </c>
      <c r="I2609" s="28">
        <f>339.93*3</f>
        <v>1019.79</v>
      </c>
      <c r="J2609" s="27">
        <v>0</v>
      </c>
      <c r="K2609" s="27" t="s">
        <v>1744</v>
      </c>
      <c r="L2609" s="28">
        <f t="shared" si="500"/>
        <v>3419.31</v>
      </c>
      <c r="M2609" s="28">
        <f t="shared" si="501"/>
        <v>3419.31</v>
      </c>
      <c r="N2609" s="19">
        <v>21</v>
      </c>
    </row>
    <row r="2610" s="13" customFormat="1" customHeight="1" spans="1:14">
      <c r="A2610" s="19">
        <f t="shared" si="507"/>
        <v>2608</v>
      </c>
      <c r="B2610" s="19" t="s">
        <v>7728</v>
      </c>
      <c r="C2610" s="19" t="s">
        <v>7729</v>
      </c>
      <c r="D2610" s="20" t="s">
        <v>1651</v>
      </c>
      <c r="E2610" s="19" t="s">
        <v>3521</v>
      </c>
      <c r="F2610" s="27">
        <v>4999</v>
      </c>
      <c r="G2610" s="27">
        <v>4999</v>
      </c>
      <c r="H2610" s="28">
        <f>799.84*3</f>
        <v>2399.52</v>
      </c>
      <c r="I2610" s="28">
        <f>339.93*3</f>
        <v>1019.79</v>
      </c>
      <c r="J2610" s="27">
        <v>0</v>
      </c>
      <c r="K2610" s="27" t="s">
        <v>1744</v>
      </c>
      <c r="L2610" s="28">
        <f t="shared" si="500"/>
        <v>3419.31</v>
      </c>
      <c r="M2610" s="28">
        <f t="shared" si="501"/>
        <v>3419.31</v>
      </c>
      <c r="N2610" s="19">
        <v>25</v>
      </c>
    </row>
    <row r="2611" s="13" customFormat="1" customHeight="1" spans="1:14">
      <c r="A2611" s="19">
        <f t="shared" ref="A2611:A2620" si="510">ROW()-2</f>
        <v>2609</v>
      </c>
      <c r="B2611" s="19" t="s">
        <v>7730</v>
      </c>
      <c r="C2611" s="19" t="s">
        <v>7731</v>
      </c>
      <c r="D2611" s="20" t="s">
        <v>1655</v>
      </c>
      <c r="E2611" s="19" t="s">
        <v>7732</v>
      </c>
      <c r="F2611" s="27">
        <v>4999</v>
      </c>
      <c r="G2611" s="27">
        <v>4999</v>
      </c>
      <c r="H2611" s="28">
        <v>2399.52</v>
      </c>
      <c r="I2611" s="28">
        <v>1019.79</v>
      </c>
      <c r="J2611" s="27">
        <v>0</v>
      </c>
      <c r="K2611" s="27" t="s">
        <v>1744</v>
      </c>
      <c r="L2611" s="28">
        <f t="shared" si="500"/>
        <v>3419.31</v>
      </c>
      <c r="M2611" s="28">
        <f t="shared" si="501"/>
        <v>3419.31</v>
      </c>
      <c r="N2611" s="19">
        <v>33</v>
      </c>
    </row>
    <row r="2612" s="13" customFormat="1" customHeight="1" spans="1:14">
      <c r="A2612" s="19">
        <f t="shared" si="510"/>
        <v>2610</v>
      </c>
      <c r="B2612" s="19" t="s">
        <v>7733</v>
      </c>
      <c r="C2612" s="19" t="s">
        <v>7734</v>
      </c>
      <c r="D2612" s="20" t="s">
        <v>1655</v>
      </c>
      <c r="E2612" s="19" t="s">
        <v>7735</v>
      </c>
      <c r="F2612" s="27">
        <v>4999</v>
      </c>
      <c r="G2612" s="27">
        <v>4999</v>
      </c>
      <c r="H2612" s="28">
        <v>2399.52</v>
      </c>
      <c r="I2612" s="28">
        <v>1019.79</v>
      </c>
      <c r="J2612" s="27">
        <v>0</v>
      </c>
      <c r="K2612" s="27" t="s">
        <v>1744</v>
      </c>
      <c r="L2612" s="28">
        <f t="shared" si="500"/>
        <v>3419.31</v>
      </c>
      <c r="M2612" s="28">
        <f t="shared" si="501"/>
        <v>3419.31</v>
      </c>
      <c r="N2612" s="19">
        <v>15</v>
      </c>
    </row>
    <row r="2613" s="13" customFormat="1" customHeight="1" spans="1:14">
      <c r="A2613" s="19">
        <f t="shared" si="510"/>
        <v>2611</v>
      </c>
      <c r="B2613" s="19" t="s">
        <v>7736</v>
      </c>
      <c r="C2613" s="19" t="s">
        <v>7737</v>
      </c>
      <c r="D2613" s="20" t="s">
        <v>1655</v>
      </c>
      <c r="E2613" s="19" t="s">
        <v>5262</v>
      </c>
      <c r="F2613" s="27">
        <v>4999</v>
      </c>
      <c r="G2613" s="27">
        <v>4999</v>
      </c>
      <c r="H2613" s="28">
        <v>2399.52</v>
      </c>
      <c r="I2613" s="28">
        <v>1019.79</v>
      </c>
      <c r="J2613" s="27">
        <v>0</v>
      </c>
      <c r="K2613" s="27" t="s">
        <v>1744</v>
      </c>
      <c r="L2613" s="28">
        <f t="shared" si="500"/>
        <v>3419.31</v>
      </c>
      <c r="M2613" s="28">
        <f t="shared" si="501"/>
        <v>3419.31</v>
      </c>
      <c r="N2613" s="19">
        <v>2</v>
      </c>
    </row>
    <row r="2614" s="13" customFormat="1" customHeight="1" spans="1:14">
      <c r="A2614" s="19">
        <f t="shared" si="510"/>
        <v>2612</v>
      </c>
      <c r="B2614" s="19" t="s">
        <v>7738</v>
      </c>
      <c r="C2614" s="19" t="s">
        <v>3858</v>
      </c>
      <c r="D2614" s="20" t="s">
        <v>1659</v>
      </c>
      <c r="E2614" s="19" t="s">
        <v>6270</v>
      </c>
      <c r="F2614" s="27">
        <v>4999</v>
      </c>
      <c r="G2614" s="27">
        <v>4999</v>
      </c>
      <c r="H2614" s="28">
        <v>2399.52</v>
      </c>
      <c r="I2614" s="28">
        <v>1019.79</v>
      </c>
      <c r="J2614" s="27">
        <v>0</v>
      </c>
      <c r="K2614" s="27" t="s">
        <v>1744</v>
      </c>
      <c r="L2614" s="28">
        <v>3419.31</v>
      </c>
      <c r="M2614" s="28">
        <v>3419.31</v>
      </c>
      <c r="N2614" s="19">
        <v>3</v>
      </c>
    </row>
    <row r="2615" s="13" customFormat="1" customHeight="1" spans="1:14">
      <c r="A2615" s="19">
        <f t="shared" si="510"/>
        <v>2613</v>
      </c>
      <c r="B2615" s="19" t="s">
        <v>7739</v>
      </c>
      <c r="C2615" s="19" t="s">
        <v>7740</v>
      </c>
      <c r="D2615" s="20" t="s">
        <v>1662</v>
      </c>
      <c r="E2615" s="19" t="s">
        <v>4116</v>
      </c>
      <c r="F2615" s="27" t="s">
        <v>1754</v>
      </c>
      <c r="G2615" s="27" t="s">
        <v>1754</v>
      </c>
      <c r="H2615" s="28">
        <v>2399.52</v>
      </c>
      <c r="I2615" s="28">
        <v>1019.79</v>
      </c>
      <c r="J2615" s="27">
        <v>0</v>
      </c>
      <c r="K2615" s="27" t="s">
        <v>1744</v>
      </c>
      <c r="L2615" s="28">
        <v>3419.31</v>
      </c>
      <c r="M2615" s="28">
        <v>3419.31</v>
      </c>
      <c r="N2615" s="19">
        <v>16</v>
      </c>
    </row>
    <row r="2616" s="13" customFormat="1" customHeight="1" spans="1:14">
      <c r="A2616" s="19">
        <f t="shared" si="510"/>
        <v>2614</v>
      </c>
      <c r="B2616" s="19" t="s">
        <v>7741</v>
      </c>
      <c r="C2616" s="19" t="s">
        <v>6150</v>
      </c>
      <c r="D2616" s="20" t="s">
        <v>1662</v>
      </c>
      <c r="E2616" s="19" t="s">
        <v>7742</v>
      </c>
      <c r="F2616" s="27" t="s">
        <v>1754</v>
      </c>
      <c r="G2616" s="27" t="s">
        <v>1754</v>
      </c>
      <c r="H2616" s="28">
        <v>799.84</v>
      </c>
      <c r="I2616" s="28">
        <v>339.93</v>
      </c>
      <c r="J2616" s="27">
        <v>0</v>
      </c>
      <c r="K2616" s="27">
        <v>202503</v>
      </c>
      <c r="L2616" s="28">
        <v>1139.77</v>
      </c>
      <c r="M2616" s="28">
        <v>1139.77</v>
      </c>
      <c r="N2616" s="19">
        <v>0</v>
      </c>
    </row>
    <row r="2617" s="13" customFormat="1" customHeight="1" spans="1:14">
      <c r="A2617" s="19">
        <f t="shared" si="510"/>
        <v>2615</v>
      </c>
      <c r="B2617" s="19" t="s">
        <v>7743</v>
      </c>
      <c r="C2617" s="19" t="s">
        <v>7744</v>
      </c>
      <c r="D2617" s="20" t="s">
        <v>1662</v>
      </c>
      <c r="E2617" s="19" t="s">
        <v>3471</v>
      </c>
      <c r="F2617" s="27" t="s">
        <v>1754</v>
      </c>
      <c r="G2617" s="27" t="s">
        <v>1754</v>
      </c>
      <c r="H2617" s="28">
        <v>799.84</v>
      </c>
      <c r="I2617" s="28">
        <v>339.93</v>
      </c>
      <c r="J2617" s="27">
        <v>0</v>
      </c>
      <c r="K2617" s="27">
        <v>202503</v>
      </c>
      <c r="L2617" s="28">
        <v>1139.77</v>
      </c>
      <c r="M2617" s="28">
        <v>1139.77</v>
      </c>
      <c r="N2617" s="19">
        <v>1</v>
      </c>
    </row>
    <row r="2618" s="13" customFormat="1" customHeight="1" spans="1:14">
      <c r="A2618" s="19">
        <f t="shared" si="510"/>
        <v>2616</v>
      </c>
      <c r="B2618" s="19" t="s">
        <v>7745</v>
      </c>
      <c r="C2618" s="19" t="s">
        <v>7746</v>
      </c>
      <c r="D2618" s="20" t="s">
        <v>1666</v>
      </c>
      <c r="E2618" s="19" t="s">
        <v>2298</v>
      </c>
      <c r="F2618" s="27">
        <v>4999</v>
      </c>
      <c r="G2618" s="27">
        <v>4999</v>
      </c>
      <c r="H2618" s="28">
        <f t="shared" ref="H2618:H2623" si="511">F2618*0.16*(MID(K2618,12,2)-MID(K2618,5,2)+1)</f>
        <v>2399.52</v>
      </c>
      <c r="I2618" s="28">
        <v>1019.79</v>
      </c>
      <c r="J2618" s="27">
        <v>0</v>
      </c>
      <c r="K2618" s="27" t="s">
        <v>1744</v>
      </c>
      <c r="L2618" s="28">
        <f t="shared" ref="L2618:L2623" si="512">H2618+I2618</f>
        <v>3419.31</v>
      </c>
      <c r="M2618" s="28">
        <f t="shared" ref="M2618:M2623" si="513">L2618</f>
        <v>3419.31</v>
      </c>
      <c r="N2618" s="19">
        <v>17</v>
      </c>
    </row>
    <row r="2619" s="13" customFormat="1" customHeight="1" spans="1:14">
      <c r="A2619" s="19">
        <f t="shared" si="510"/>
        <v>2617</v>
      </c>
      <c r="B2619" s="19" t="s">
        <v>7747</v>
      </c>
      <c r="C2619" s="19" t="s">
        <v>7748</v>
      </c>
      <c r="D2619" s="20" t="s">
        <v>1666</v>
      </c>
      <c r="E2619" s="19" t="s">
        <v>2032</v>
      </c>
      <c r="F2619" s="27">
        <v>4999</v>
      </c>
      <c r="G2619" s="27">
        <v>4999</v>
      </c>
      <c r="H2619" s="28">
        <v>799.84</v>
      </c>
      <c r="I2619" s="28">
        <v>339.93</v>
      </c>
      <c r="J2619" s="27">
        <v>0</v>
      </c>
      <c r="K2619" s="27" t="s">
        <v>1976</v>
      </c>
      <c r="L2619" s="28">
        <f t="shared" si="512"/>
        <v>1139.77</v>
      </c>
      <c r="M2619" s="28">
        <f t="shared" si="513"/>
        <v>1139.77</v>
      </c>
      <c r="N2619" s="19">
        <v>0</v>
      </c>
    </row>
    <row r="2620" s="13" customFormat="1" customHeight="1" spans="1:14">
      <c r="A2620" s="19">
        <f t="shared" si="510"/>
        <v>2618</v>
      </c>
      <c r="B2620" s="19" t="s">
        <v>7749</v>
      </c>
      <c r="C2620" s="19" t="s">
        <v>7750</v>
      </c>
      <c r="D2620" s="20" t="s">
        <v>1670</v>
      </c>
      <c r="E2620" s="19" t="s">
        <v>7751</v>
      </c>
      <c r="F2620" s="27">
        <v>4999</v>
      </c>
      <c r="G2620" s="27">
        <v>4999</v>
      </c>
      <c r="H2620" s="28">
        <f t="shared" si="511"/>
        <v>2399.52</v>
      </c>
      <c r="I2620" s="28">
        <v>1019.79</v>
      </c>
      <c r="J2620" s="27">
        <v>0</v>
      </c>
      <c r="K2620" s="27" t="s">
        <v>1744</v>
      </c>
      <c r="L2620" s="28">
        <f t="shared" si="512"/>
        <v>3419.31</v>
      </c>
      <c r="M2620" s="28">
        <f t="shared" si="513"/>
        <v>3419.31</v>
      </c>
      <c r="N2620" s="19">
        <v>21</v>
      </c>
    </row>
    <row r="2621" s="13" customFormat="1" customHeight="1" spans="1:14">
      <c r="A2621" s="19">
        <f t="shared" ref="A2621:A2630" si="514">ROW()-2</f>
        <v>2619</v>
      </c>
      <c r="B2621" s="19" t="s">
        <v>7752</v>
      </c>
      <c r="C2621" s="19" t="s">
        <v>7704</v>
      </c>
      <c r="D2621" s="20" t="s">
        <v>1670</v>
      </c>
      <c r="E2621" s="19" t="s">
        <v>2146</v>
      </c>
      <c r="F2621" s="27">
        <v>4999</v>
      </c>
      <c r="G2621" s="27">
        <v>4999</v>
      </c>
      <c r="H2621" s="28">
        <f t="shared" si="511"/>
        <v>2399.52</v>
      </c>
      <c r="I2621" s="28">
        <v>1019.79</v>
      </c>
      <c r="J2621" s="27">
        <v>0</v>
      </c>
      <c r="K2621" s="27" t="s">
        <v>1744</v>
      </c>
      <c r="L2621" s="28">
        <f t="shared" si="512"/>
        <v>3419.31</v>
      </c>
      <c r="M2621" s="28">
        <f t="shared" si="513"/>
        <v>3419.31</v>
      </c>
      <c r="N2621" s="19">
        <v>15</v>
      </c>
    </row>
    <row r="2622" s="13" customFormat="1" customHeight="1" spans="1:14">
      <c r="A2622" s="19">
        <f t="shared" si="514"/>
        <v>2620</v>
      </c>
      <c r="B2622" s="19" t="s">
        <v>7753</v>
      </c>
      <c r="C2622" s="19" t="s">
        <v>7754</v>
      </c>
      <c r="D2622" s="20" t="s">
        <v>1670</v>
      </c>
      <c r="E2622" s="19" t="s">
        <v>7755</v>
      </c>
      <c r="F2622" s="27">
        <v>5400</v>
      </c>
      <c r="G2622" s="27">
        <v>5400</v>
      </c>
      <c r="H2622" s="28">
        <f t="shared" si="511"/>
        <v>2592</v>
      </c>
      <c r="I2622" s="28">
        <v>1101.6</v>
      </c>
      <c r="J2622" s="27">
        <v>0</v>
      </c>
      <c r="K2622" s="27" t="s">
        <v>1744</v>
      </c>
      <c r="L2622" s="28">
        <f t="shared" si="512"/>
        <v>3693.6</v>
      </c>
      <c r="M2622" s="28">
        <f t="shared" si="513"/>
        <v>3693.6</v>
      </c>
      <c r="N2622" s="19">
        <v>15</v>
      </c>
    </row>
    <row r="2623" s="13" customFormat="1" customHeight="1" spans="1:14">
      <c r="A2623" s="19">
        <f t="shared" si="514"/>
        <v>2621</v>
      </c>
      <c r="B2623" s="19" t="s">
        <v>7756</v>
      </c>
      <c r="C2623" s="19" t="s">
        <v>7757</v>
      </c>
      <c r="D2623" s="20" t="s">
        <v>1670</v>
      </c>
      <c r="E2623" s="19" t="s">
        <v>2573</v>
      </c>
      <c r="F2623" s="27">
        <v>4999</v>
      </c>
      <c r="G2623" s="27">
        <v>4999</v>
      </c>
      <c r="H2623" s="28">
        <f t="shared" si="511"/>
        <v>2399.52</v>
      </c>
      <c r="I2623" s="28">
        <v>1019.79</v>
      </c>
      <c r="J2623" s="27">
        <v>0</v>
      </c>
      <c r="K2623" s="27" t="s">
        <v>1744</v>
      </c>
      <c r="L2623" s="28">
        <f t="shared" si="512"/>
        <v>3419.31</v>
      </c>
      <c r="M2623" s="28">
        <f t="shared" si="513"/>
        <v>3419.31</v>
      </c>
      <c r="N2623" s="19">
        <v>9</v>
      </c>
    </row>
    <row r="2624" s="13" customFormat="1" customHeight="1" spans="1:14">
      <c r="A2624" s="19">
        <f t="shared" si="514"/>
        <v>2622</v>
      </c>
      <c r="B2624" s="19" t="s">
        <v>7758</v>
      </c>
      <c r="C2624" s="19" t="s">
        <v>7759</v>
      </c>
      <c r="D2624" s="20" t="s">
        <v>1674</v>
      </c>
      <c r="E2624" s="19" t="s">
        <v>7760</v>
      </c>
      <c r="F2624" s="27">
        <v>5200</v>
      </c>
      <c r="G2624" s="27">
        <v>5200</v>
      </c>
      <c r="H2624" s="28">
        <f t="shared" ref="H2624:H2645" si="515">F2624*0.16*(MID(K2624,12,2)-MID(K2624,5,2)+1)</f>
        <v>1664</v>
      </c>
      <c r="I2624" s="28">
        <v>707.2</v>
      </c>
      <c r="J2624" s="27">
        <v>0</v>
      </c>
      <c r="K2624" s="27" t="s">
        <v>2193</v>
      </c>
      <c r="L2624" s="28">
        <f t="shared" ref="L2624:L2645" si="516">H2624+I2624</f>
        <v>2371.2</v>
      </c>
      <c r="M2624" s="28">
        <f t="shared" ref="M2624:M2645" si="517">L2624</f>
        <v>2371.2</v>
      </c>
      <c r="N2624" s="19">
        <v>34</v>
      </c>
    </row>
    <row r="2625" s="13" customFormat="1" customHeight="1" spans="1:14">
      <c r="A2625" s="19">
        <f t="shared" si="514"/>
        <v>2623</v>
      </c>
      <c r="B2625" s="19" t="s">
        <v>7761</v>
      </c>
      <c r="C2625" s="19" t="s">
        <v>7762</v>
      </c>
      <c r="D2625" s="20" t="s">
        <v>1674</v>
      </c>
      <c r="E2625" s="19" t="s">
        <v>2491</v>
      </c>
      <c r="F2625" s="27">
        <v>5200</v>
      </c>
      <c r="G2625" s="27">
        <v>5200</v>
      </c>
      <c r="H2625" s="28">
        <f t="shared" si="515"/>
        <v>2496</v>
      </c>
      <c r="I2625" s="28">
        <v>1060.8</v>
      </c>
      <c r="J2625" s="27">
        <v>0</v>
      </c>
      <c r="K2625" s="27" t="s">
        <v>1744</v>
      </c>
      <c r="L2625" s="28">
        <f t="shared" si="516"/>
        <v>3556.8</v>
      </c>
      <c r="M2625" s="28">
        <f t="shared" si="517"/>
        <v>3556.8</v>
      </c>
      <c r="N2625" s="19">
        <v>23</v>
      </c>
    </row>
    <row r="2626" s="13" customFormat="1" customHeight="1" spans="1:14">
      <c r="A2626" s="19">
        <f t="shared" si="514"/>
        <v>2624</v>
      </c>
      <c r="B2626" s="19" t="s">
        <v>7763</v>
      </c>
      <c r="C2626" s="19" t="s">
        <v>7764</v>
      </c>
      <c r="D2626" s="20" t="s">
        <v>1674</v>
      </c>
      <c r="E2626" s="19" t="s">
        <v>3159</v>
      </c>
      <c r="F2626" s="27">
        <v>5200</v>
      </c>
      <c r="G2626" s="27">
        <v>5200</v>
      </c>
      <c r="H2626" s="28">
        <f t="shared" si="515"/>
        <v>2496</v>
      </c>
      <c r="I2626" s="28">
        <v>1060.8</v>
      </c>
      <c r="J2626" s="27">
        <v>0</v>
      </c>
      <c r="K2626" s="27" t="s">
        <v>1744</v>
      </c>
      <c r="L2626" s="28">
        <f t="shared" si="516"/>
        <v>3556.8</v>
      </c>
      <c r="M2626" s="28">
        <f t="shared" si="517"/>
        <v>3556.8</v>
      </c>
      <c r="N2626" s="19">
        <v>15</v>
      </c>
    </row>
    <row r="2627" s="13" customFormat="1" customHeight="1" spans="1:14">
      <c r="A2627" s="19">
        <f t="shared" si="514"/>
        <v>2625</v>
      </c>
      <c r="B2627" s="19" t="s">
        <v>7765</v>
      </c>
      <c r="C2627" s="19" t="s">
        <v>4215</v>
      </c>
      <c r="D2627" s="20" t="s">
        <v>1674</v>
      </c>
      <c r="E2627" s="19" t="s">
        <v>2573</v>
      </c>
      <c r="F2627" s="27">
        <v>5200</v>
      </c>
      <c r="G2627" s="27">
        <v>5200</v>
      </c>
      <c r="H2627" s="28">
        <f t="shared" si="515"/>
        <v>2496</v>
      </c>
      <c r="I2627" s="28">
        <v>1060.8</v>
      </c>
      <c r="J2627" s="27">
        <v>0</v>
      </c>
      <c r="K2627" s="27" t="s">
        <v>1744</v>
      </c>
      <c r="L2627" s="28">
        <f t="shared" si="516"/>
        <v>3556.8</v>
      </c>
      <c r="M2627" s="28">
        <f t="shared" si="517"/>
        <v>3556.8</v>
      </c>
      <c r="N2627" s="19">
        <v>15</v>
      </c>
    </row>
    <row r="2628" s="13" customFormat="1" customHeight="1" spans="1:14">
      <c r="A2628" s="19">
        <f t="shared" si="514"/>
        <v>2626</v>
      </c>
      <c r="B2628" s="19" t="s">
        <v>7766</v>
      </c>
      <c r="C2628" s="19" t="s">
        <v>2179</v>
      </c>
      <c r="D2628" s="20" t="s">
        <v>1674</v>
      </c>
      <c r="E2628" s="19" t="s">
        <v>7767</v>
      </c>
      <c r="F2628" s="27">
        <v>5200</v>
      </c>
      <c r="G2628" s="27">
        <v>5200</v>
      </c>
      <c r="H2628" s="28">
        <f t="shared" si="515"/>
        <v>2496</v>
      </c>
      <c r="I2628" s="28">
        <v>1060.8</v>
      </c>
      <c r="J2628" s="27">
        <v>0</v>
      </c>
      <c r="K2628" s="27" t="s">
        <v>1744</v>
      </c>
      <c r="L2628" s="28">
        <f t="shared" si="516"/>
        <v>3556.8</v>
      </c>
      <c r="M2628" s="28">
        <f t="shared" si="517"/>
        <v>3556.8</v>
      </c>
      <c r="N2628" s="19">
        <v>16</v>
      </c>
    </row>
    <row r="2629" s="13" customFormat="1" customHeight="1" spans="1:14">
      <c r="A2629" s="19">
        <f t="shared" si="514"/>
        <v>2627</v>
      </c>
      <c r="B2629" s="19" t="s">
        <v>7768</v>
      </c>
      <c r="C2629" s="19" t="s">
        <v>3713</v>
      </c>
      <c r="D2629" s="20" t="s">
        <v>1674</v>
      </c>
      <c r="E2629" s="19" t="s">
        <v>7769</v>
      </c>
      <c r="F2629" s="27">
        <v>4999</v>
      </c>
      <c r="G2629" s="27">
        <v>4999</v>
      </c>
      <c r="H2629" s="28">
        <f t="shared" si="515"/>
        <v>2399.52</v>
      </c>
      <c r="I2629" s="28">
        <v>1019.79</v>
      </c>
      <c r="J2629" s="27">
        <v>0</v>
      </c>
      <c r="K2629" s="27" t="s">
        <v>1744</v>
      </c>
      <c r="L2629" s="28">
        <f t="shared" si="516"/>
        <v>3419.31</v>
      </c>
      <c r="M2629" s="28">
        <f t="shared" si="517"/>
        <v>3419.31</v>
      </c>
      <c r="N2629" s="19">
        <v>13</v>
      </c>
    </row>
    <row r="2630" s="13" customFormat="1" customHeight="1" spans="1:14">
      <c r="A2630" s="19">
        <f t="shared" si="514"/>
        <v>2628</v>
      </c>
      <c r="B2630" s="19" t="s">
        <v>7770</v>
      </c>
      <c r="C2630" s="19" t="s">
        <v>3350</v>
      </c>
      <c r="D2630" s="20" t="s">
        <v>1674</v>
      </c>
      <c r="E2630" s="19" t="s">
        <v>4599</v>
      </c>
      <c r="F2630" s="27">
        <v>5400</v>
      </c>
      <c r="G2630" s="27">
        <v>5400</v>
      </c>
      <c r="H2630" s="28">
        <f t="shared" si="515"/>
        <v>2592</v>
      </c>
      <c r="I2630" s="28">
        <v>1101.6</v>
      </c>
      <c r="J2630" s="27">
        <v>0</v>
      </c>
      <c r="K2630" s="27" t="s">
        <v>1744</v>
      </c>
      <c r="L2630" s="28">
        <f t="shared" si="516"/>
        <v>3693.6</v>
      </c>
      <c r="M2630" s="28">
        <f t="shared" si="517"/>
        <v>3693.6</v>
      </c>
      <c r="N2630" s="19">
        <v>15</v>
      </c>
    </row>
    <row r="2631" s="13" customFormat="1" customHeight="1" spans="1:14">
      <c r="A2631" s="19">
        <f t="shared" ref="A2631:A2640" si="518">ROW()-2</f>
        <v>2629</v>
      </c>
      <c r="B2631" s="19" t="s">
        <v>7771</v>
      </c>
      <c r="C2631" s="19" t="s">
        <v>7772</v>
      </c>
      <c r="D2631" s="20" t="s">
        <v>1674</v>
      </c>
      <c r="E2631" s="19" t="s">
        <v>5400</v>
      </c>
      <c r="F2631" s="27">
        <v>4999</v>
      </c>
      <c r="G2631" s="27">
        <v>4999</v>
      </c>
      <c r="H2631" s="28">
        <f t="shared" si="515"/>
        <v>2399.52</v>
      </c>
      <c r="I2631" s="28">
        <v>1019.79</v>
      </c>
      <c r="J2631" s="27">
        <v>0</v>
      </c>
      <c r="K2631" s="27" t="s">
        <v>1744</v>
      </c>
      <c r="L2631" s="28">
        <f t="shared" si="516"/>
        <v>3419.31</v>
      </c>
      <c r="M2631" s="28">
        <f t="shared" si="517"/>
        <v>3419.31</v>
      </c>
      <c r="N2631" s="19">
        <v>11</v>
      </c>
    </row>
    <row r="2632" s="13" customFormat="1" customHeight="1" spans="1:14">
      <c r="A2632" s="19">
        <f t="shared" si="518"/>
        <v>2630</v>
      </c>
      <c r="B2632" s="19" t="s">
        <v>7773</v>
      </c>
      <c r="C2632" s="19" t="s">
        <v>7774</v>
      </c>
      <c r="D2632" s="20" t="s">
        <v>1674</v>
      </c>
      <c r="E2632" s="19" t="s">
        <v>3041</v>
      </c>
      <c r="F2632" s="27">
        <v>5200</v>
      </c>
      <c r="G2632" s="27">
        <v>5200</v>
      </c>
      <c r="H2632" s="28">
        <f t="shared" si="515"/>
        <v>2496</v>
      </c>
      <c r="I2632" s="28">
        <v>1060.8</v>
      </c>
      <c r="J2632" s="27">
        <v>0</v>
      </c>
      <c r="K2632" s="27" t="s">
        <v>1744</v>
      </c>
      <c r="L2632" s="28">
        <f t="shared" si="516"/>
        <v>3556.8</v>
      </c>
      <c r="M2632" s="28">
        <f t="shared" si="517"/>
        <v>3556.8</v>
      </c>
      <c r="N2632" s="19">
        <v>10</v>
      </c>
    </row>
    <row r="2633" s="13" customFormat="1" customHeight="1" spans="1:14">
      <c r="A2633" s="19">
        <f t="shared" si="518"/>
        <v>2631</v>
      </c>
      <c r="B2633" s="19" t="s">
        <v>7775</v>
      </c>
      <c r="C2633" s="19" t="s">
        <v>3725</v>
      </c>
      <c r="D2633" s="20" t="s">
        <v>1674</v>
      </c>
      <c r="E2633" s="19" t="s">
        <v>7776</v>
      </c>
      <c r="F2633" s="27">
        <v>4999</v>
      </c>
      <c r="G2633" s="27">
        <v>4999</v>
      </c>
      <c r="H2633" s="28">
        <f t="shared" si="515"/>
        <v>2399.52</v>
      </c>
      <c r="I2633" s="28">
        <v>1019.79</v>
      </c>
      <c r="J2633" s="27">
        <v>0</v>
      </c>
      <c r="K2633" s="27" t="s">
        <v>1744</v>
      </c>
      <c r="L2633" s="28">
        <f t="shared" si="516"/>
        <v>3419.31</v>
      </c>
      <c r="M2633" s="28">
        <f t="shared" si="517"/>
        <v>3419.31</v>
      </c>
      <c r="N2633" s="19">
        <v>17</v>
      </c>
    </row>
    <row r="2634" s="13" customFormat="1" customHeight="1" spans="1:14">
      <c r="A2634" s="19">
        <f t="shared" si="518"/>
        <v>2632</v>
      </c>
      <c r="B2634" s="19" t="s">
        <v>7777</v>
      </c>
      <c r="C2634" s="19" t="s">
        <v>3568</v>
      </c>
      <c r="D2634" s="20" t="s">
        <v>1674</v>
      </c>
      <c r="E2634" s="19" t="s">
        <v>7778</v>
      </c>
      <c r="F2634" s="27">
        <v>4999</v>
      </c>
      <c r="G2634" s="27">
        <v>4999</v>
      </c>
      <c r="H2634" s="28">
        <f t="shared" si="515"/>
        <v>2399.52</v>
      </c>
      <c r="I2634" s="28">
        <v>1019.79</v>
      </c>
      <c r="J2634" s="27">
        <v>0</v>
      </c>
      <c r="K2634" s="27" t="s">
        <v>1744</v>
      </c>
      <c r="L2634" s="28">
        <f t="shared" si="516"/>
        <v>3419.31</v>
      </c>
      <c r="M2634" s="28">
        <f t="shared" si="517"/>
        <v>3419.31</v>
      </c>
      <c r="N2634" s="19">
        <v>8</v>
      </c>
    </row>
    <row r="2635" s="13" customFormat="1" customHeight="1" spans="1:14">
      <c r="A2635" s="19">
        <f t="shared" si="518"/>
        <v>2633</v>
      </c>
      <c r="B2635" s="19" t="s">
        <v>7779</v>
      </c>
      <c r="C2635" s="19" t="s">
        <v>7455</v>
      </c>
      <c r="D2635" s="20" t="s">
        <v>1674</v>
      </c>
      <c r="E2635" s="19" t="s">
        <v>6994</v>
      </c>
      <c r="F2635" s="27">
        <v>4999</v>
      </c>
      <c r="G2635" s="27">
        <v>4999</v>
      </c>
      <c r="H2635" s="28">
        <f t="shared" si="515"/>
        <v>2399.52</v>
      </c>
      <c r="I2635" s="28">
        <v>1019.79</v>
      </c>
      <c r="J2635" s="27">
        <v>0</v>
      </c>
      <c r="K2635" s="27" t="s">
        <v>1744</v>
      </c>
      <c r="L2635" s="28">
        <f t="shared" si="516"/>
        <v>3419.31</v>
      </c>
      <c r="M2635" s="28">
        <f t="shared" si="517"/>
        <v>3419.31</v>
      </c>
      <c r="N2635" s="19">
        <v>7</v>
      </c>
    </row>
    <row r="2636" s="13" customFormat="1" customHeight="1" spans="1:14">
      <c r="A2636" s="19">
        <f t="shared" si="518"/>
        <v>2634</v>
      </c>
      <c r="B2636" s="19" t="s">
        <v>7780</v>
      </c>
      <c r="C2636" s="19" t="s">
        <v>7781</v>
      </c>
      <c r="D2636" s="20" t="s">
        <v>1674</v>
      </c>
      <c r="E2636" s="19" t="s">
        <v>2881</v>
      </c>
      <c r="F2636" s="27">
        <v>4999</v>
      </c>
      <c r="G2636" s="27">
        <v>4999</v>
      </c>
      <c r="H2636" s="28">
        <f t="shared" si="515"/>
        <v>2399.52</v>
      </c>
      <c r="I2636" s="28">
        <v>1019.79</v>
      </c>
      <c r="J2636" s="27">
        <v>0</v>
      </c>
      <c r="K2636" s="27" t="s">
        <v>1744</v>
      </c>
      <c r="L2636" s="28">
        <f t="shared" si="516"/>
        <v>3419.31</v>
      </c>
      <c r="M2636" s="28">
        <f t="shared" si="517"/>
        <v>3419.31</v>
      </c>
      <c r="N2636" s="19">
        <v>21</v>
      </c>
    </row>
    <row r="2637" s="13" customFormat="1" customHeight="1" spans="1:14">
      <c r="A2637" s="19">
        <f t="shared" si="518"/>
        <v>2635</v>
      </c>
      <c r="B2637" s="19" t="s">
        <v>7782</v>
      </c>
      <c r="C2637" s="19" t="s">
        <v>7783</v>
      </c>
      <c r="D2637" s="20" t="s">
        <v>1674</v>
      </c>
      <c r="E2637" s="19" t="s">
        <v>7784</v>
      </c>
      <c r="F2637" s="27">
        <v>5200</v>
      </c>
      <c r="G2637" s="27">
        <v>5200</v>
      </c>
      <c r="H2637" s="28">
        <f t="shared" si="515"/>
        <v>2496</v>
      </c>
      <c r="I2637" s="28">
        <v>1060.8</v>
      </c>
      <c r="J2637" s="27">
        <v>0</v>
      </c>
      <c r="K2637" s="27" t="s">
        <v>1744</v>
      </c>
      <c r="L2637" s="28">
        <f t="shared" si="516"/>
        <v>3556.8</v>
      </c>
      <c r="M2637" s="28">
        <f t="shared" si="517"/>
        <v>3556.8</v>
      </c>
      <c r="N2637" s="19">
        <v>15</v>
      </c>
    </row>
    <row r="2638" s="13" customFormat="1" customHeight="1" spans="1:14">
      <c r="A2638" s="19">
        <f t="shared" si="518"/>
        <v>2636</v>
      </c>
      <c r="B2638" s="19" t="s">
        <v>7785</v>
      </c>
      <c r="C2638" s="19" t="s">
        <v>7786</v>
      </c>
      <c r="D2638" s="20" t="s">
        <v>1674</v>
      </c>
      <c r="E2638" s="19" t="s">
        <v>1760</v>
      </c>
      <c r="F2638" s="27">
        <v>4999</v>
      </c>
      <c r="G2638" s="27">
        <v>4999</v>
      </c>
      <c r="H2638" s="28">
        <f t="shared" si="515"/>
        <v>2399.52</v>
      </c>
      <c r="I2638" s="28">
        <v>1019.79</v>
      </c>
      <c r="J2638" s="27">
        <v>0</v>
      </c>
      <c r="K2638" s="27" t="s">
        <v>1744</v>
      </c>
      <c r="L2638" s="28">
        <f t="shared" si="516"/>
        <v>3419.31</v>
      </c>
      <c r="M2638" s="28">
        <f t="shared" si="517"/>
        <v>3419.31</v>
      </c>
      <c r="N2638" s="19">
        <v>7</v>
      </c>
    </row>
    <row r="2639" s="13" customFormat="1" customHeight="1" spans="1:14">
      <c r="A2639" s="19">
        <f t="shared" si="518"/>
        <v>2637</v>
      </c>
      <c r="B2639" s="19" t="s">
        <v>7787</v>
      </c>
      <c r="C2639" s="19" t="s">
        <v>7788</v>
      </c>
      <c r="D2639" s="20" t="s">
        <v>1674</v>
      </c>
      <c r="E2639" s="19" t="s">
        <v>3422</v>
      </c>
      <c r="F2639" s="27">
        <v>5200</v>
      </c>
      <c r="G2639" s="27">
        <v>5200</v>
      </c>
      <c r="H2639" s="28">
        <f t="shared" si="515"/>
        <v>2496</v>
      </c>
      <c r="I2639" s="28">
        <v>1060.8</v>
      </c>
      <c r="J2639" s="27">
        <v>0</v>
      </c>
      <c r="K2639" s="27" t="s">
        <v>1744</v>
      </c>
      <c r="L2639" s="28">
        <f t="shared" si="516"/>
        <v>3556.8</v>
      </c>
      <c r="M2639" s="28">
        <f t="shared" si="517"/>
        <v>3556.8</v>
      </c>
      <c r="N2639" s="19">
        <v>1</v>
      </c>
    </row>
    <row r="2640" s="13" customFormat="1" customHeight="1" spans="1:14">
      <c r="A2640" s="19">
        <f t="shared" si="518"/>
        <v>2638</v>
      </c>
      <c r="B2640" s="19" t="s">
        <v>7789</v>
      </c>
      <c r="C2640" s="19" t="s">
        <v>7790</v>
      </c>
      <c r="D2640" s="20" t="s">
        <v>1674</v>
      </c>
      <c r="E2640" s="19" t="s">
        <v>1979</v>
      </c>
      <c r="F2640" s="27">
        <v>4999</v>
      </c>
      <c r="G2640" s="27">
        <v>4999</v>
      </c>
      <c r="H2640" s="28">
        <f t="shared" si="515"/>
        <v>2399.52</v>
      </c>
      <c r="I2640" s="28">
        <v>1019.79</v>
      </c>
      <c r="J2640" s="27">
        <v>0</v>
      </c>
      <c r="K2640" s="27" t="s">
        <v>1744</v>
      </c>
      <c r="L2640" s="28">
        <f t="shared" si="516"/>
        <v>3419.31</v>
      </c>
      <c r="M2640" s="28">
        <f t="shared" si="517"/>
        <v>3419.31</v>
      </c>
      <c r="N2640" s="19">
        <v>1</v>
      </c>
    </row>
    <row r="2641" s="13" customFormat="1" customHeight="1" spans="1:14">
      <c r="A2641" s="19">
        <f t="shared" ref="A2641:A2650" si="519">ROW()-2</f>
        <v>2639</v>
      </c>
      <c r="B2641" s="19" t="s">
        <v>7791</v>
      </c>
      <c r="C2641" s="19" t="s">
        <v>7792</v>
      </c>
      <c r="D2641" s="20" t="s">
        <v>1674</v>
      </c>
      <c r="E2641" s="19" t="s">
        <v>3492</v>
      </c>
      <c r="F2641" s="27">
        <v>4999</v>
      </c>
      <c r="G2641" s="27">
        <v>4999</v>
      </c>
      <c r="H2641" s="28">
        <f t="shared" si="515"/>
        <v>2399.52</v>
      </c>
      <c r="I2641" s="28">
        <v>1019.79</v>
      </c>
      <c r="J2641" s="27">
        <v>0</v>
      </c>
      <c r="K2641" s="27" t="s">
        <v>1744</v>
      </c>
      <c r="L2641" s="28">
        <f t="shared" si="516"/>
        <v>3419.31</v>
      </c>
      <c r="M2641" s="28">
        <f t="shared" si="517"/>
        <v>3419.31</v>
      </c>
      <c r="N2641" s="19">
        <v>10</v>
      </c>
    </row>
    <row r="2642" s="13" customFormat="1" customHeight="1" spans="1:14">
      <c r="A2642" s="19">
        <f t="shared" si="519"/>
        <v>2640</v>
      </c>
      <c r="B2642" s="19" t="s">
        <v>7793</v>
      </c>
      <c r="C2642" s="19" t="s">
        <v>7794</v>
      </c>
      <c r="D2642" s="20" t="s">
        <v>1674</v>
      </c>
      <c r="E2642" s="19" t="s">
        <v>3159</v>
      </c>
      <c r="F2642" s="27">
        <v>4999</v>
      </c>
      <c r="G2642" s="27">
        <v>4999</v>
      </c>
      <c r="H2642" s="28">
        <f t="shared" si="515"/>
        <v>2399.52</v>
      </c>
      <c r="I2642" s="28">
        <v>1019.79</v>
      </c>
      <c r="J2642" s="27"/>
      <c r="K2642" s="27" t="s">
        <v>1744</v>
      </c>
      <c r="L2642" s="28">
        <f t="shared" si="516"/>
        <v>3419.31</v>
      </c>
      <c r="M2642" s="28">
        <f t="shared" si="517"/>
        <v>3419.31</v>
      </c>
      <c r="N2642" s="19">
        <v>0</v>
      </c>
    </row>
    <row r="2643" s="13" customFormat="1" customHeight="1" spans="1:14">
      <c r="A2643" s="19">
        <f t="shared" si="519"/>
        <v>2641</v>
      </c>
      <c r="B2643" s="19" t="s">
        <v>7795</v>
      </c>
      <c r="C2643" s="19" t="s">
        <v>4606</v>
      </c>
      <c r="D2643" s="20" t="s">
        <v>1674</v>
      </c>
      <c r="E2643" s="19" t="s">
        <v>2559</v>
      </c>
      <c r="F2643" s="27">
        <v>5200</v>
      </c>
      <c r="G2643" s="27">
        <v>5200</v>
      </c>
      <c r="H2643" s="28">
        <f t="shared" si="515"/>
        <v>2496</v>
      </c>
      <c r="I2643" s="28">
        <v>1060.8</v>
      </c>
      <c r="J2643" s="27">
        <v>0</v>
      </c>
      <c r="K2643" s="27" t="s">
        <v>1744</v>
      </c>
      <c r="L2643" s="28">
        <f t="shared" si="516"/>
        <v>3556.8</v>
      </c>
      <c r="M2643" s="28">
        <f t="shared" si="517"/>
        <v>3556.8</v>
      </c>
      <c r="N2643" s="19">
        <v>1</v>
      </c>
    </row>
    <row r="2644" s="13" customFormat="1" customHeight="1" spans="1:14">
      <c r="A2644" s="19">
        <f t="shared" si="519"/>
        <v>2642</v>
      </c>
      <c r="B2644" s="19" t="s">
        <v>7796</v>
      </c>
      <c r="C2644" s="19" t="s">
        <v>7797</v>
      </c>
      <c r="D2644" s="20" t="s">
        <v>1678</v>
      </c>
      <c r="E2644" s="19" t="s">
        <v>7798</v>
      </c>
      <c r="F2644" s="27">
        <v>8000</v>
      </c>
      <c r="G2644" s="27">
        <v>5400</v>
      </c>
      <c r="H2644" s="28">
        <f t="shared" si="515"/>
        <v>3840</v>
      </c>
      <c r="I2644" s="28">
        <v>1101.6</v>
      </c>
      <c r="J2644" s="27">
        <v>0</v>
      </c>
      <c r="K2644" s="27" t="s">
        <v>1744</v>
      </c>
      <c r="L2644" s="28">
        <f t="shared" si="516"/>
        <v>4941.6</v>
      </c>
      <c r="M2644" s="28">
        <f t="shared" si="517"/>
        <v>4941.6</v>
      </c>
      <c r="N2644" s="19">
        <v>26</v>
      </c>
    </row>
    <row r="2645" s="13" customFormat="1" customHeight="1" spans="1:14">
      <c r="A2645" s="19">
        <f t="shared" si="519"/>
        <v>2643</v>
      </c>
      <c r="B2645" s="19" t="s">
        <v>7799</v>
      </c>
      <c r="C2645" s="19" t="s">
        <v>7800</v>
      </c>
      <c r="D2645" s="20" t="s">
        <v>1681</v>
      </c>
      <c r="E2645" s="19" t="s">
        <v>7801</v>
      </c>
      <c r="F2645" s="27">
        <v>4999</v>
      </c>
      <c r="G2645" s="27">
        <v>4999</v>
      </c>
      <c r="H2645" s="28">
        <f t="shared" si="515"/>
        <v>2399.52</v>
      </c>
      <c r="I2645" s="28">
        <v>1019.79</v>
      </c>
      <c r="J2645" s="27">
        <v>0</v>
      </c>
      <c r="K2645" s="27" t="s">
        <v>1744</v>
      </c>
      <c r="L2645" s="28">
        <f t="shared" si="516"/>
        <v>3419.31</v>
      </c>
      <c r="M2645" s="28">
        <f t="shared" si="517"/>
        <v>3419.31</v>
      </c>
      <c r="N2645" s="19">
        <v>25</v>
      </c>
    </row>
    <row r="2646" s="13" customFormat="1" customHeight="1" spans="1:14">
      <c r="A2646" s="19">
        <f t="shared" si="519"/>
        <v>2644</v>
      </c>
      <c r="B2646" s="19" t="s">
        <v>7802</v>
      </c>
      <c r="C2646" s="19" t="s">
        <v>2599</v>
      </c>
      <c r="D2646" s="20" t="s">
        <v>1684</v>
      </c>
      <c r="E2646" s="19" t="s">
        <v>3026</v>
      </c>
      <c r="F2646" s="27">
        <v>5200</v>
      </c>
      <c r="G2646" s="27">
        <v>5200</v>
      </c>
      <c r="H2646" s="28">
        <f t="shared" ref="H2646:H2660" si="520">F2646*0.16*(MID(K2646,12,2)-MID(K2646,5,2)+1)</f>
        <v>2496</v>
      </c>
      <c r="I2646" s="28">
        <v>1060.8</v>
      </c>
      <c r="J2646" s="27">
        <v>0</v>
      </c>
      <c r="K2646" s="27" t="s">
        <v>1744</v>
      </c>
      <c r="L2646" s="28">
        <f t="shared" ref="L2646:L2660" si="521">H2646+I2646</f>
        <v>3556.8</v>
      </c>
      <c r="M2646" s="28">
        <f t="shared" ref="M2646:M2660" si="522">L2646</f>
        <v>3556.8</v>
      </c>
      <c r="N2646" s="19">
        <v>13</v>
      </c>
    </row>
    <row r="2647" s="13" customFormat="1" customHeight="1" spans="1:14">
      <c r="A2647" s="19">
        <f t="shared" si="519"/>
        <v>2645</v>
      </c>
      <c r="B2647" s="19" t="s">
        <v>7803</v>
      </c>
      <c r="C2647" s="19" t="s">
        <v>7804</v>
      </c>
      <c r="D2647" s="20" t="s">
        <v>1684</v>
      </c>
      <c r="E2647" s="19" t="s">
        <v>7805</v>
      </c>
      <c r="F2647" s="27">
        <v>5200</v>
      </c>
      <c r="G2647" s="27">
        <v>5200</v>
      </c>
      <c r="H2647" s="28">
        <f t="shared" si="520"/>
        <v>2496</v>
      </c>
      <c r="I2647" s="28">
        <v>1060.8</v>
      </c>
      <c r="J2647" s="27">
        <v>0</v>
      </c>
      <c r="K2647" s="27" t="s">
        <v>1744</v>
      </c>
      <c r="L2647" s="28">
        <f t="shared" si="521"/>
        <v>3556.8</v>
      </c>
      <c r="M2647" s="28">
        <f t="shared" si="522"/>
        <v>3556.8</v>
      </c>
      <c r="N2647" s="19">
        <v>9</v>
      </c>
    </row>
    <row r="2648" s="13" customFormat="1" customHeight="1" spans="1:14">
      <c r="A2648" s="19">
        <f t="shared" si="519"/>
        <v>2646</v>
      </c>
      <c r="B2648" s="19" t="s">
        <v>7806</v>
      </c>
      <c r="C2648" s="19" t="s">
        <v>5531</v>
      </c>
      <c r="D2648" s="20" t="s">
        <v>1684</v>
      </c>
      <c r="E2648" s="19" t="s">
        <v>4908</v>
      </c>
      <c r="F2648" s="27">
        <v>4999</v>
      </c>
      <c r="G2648" s="27">
        <v>4999</v>
      </c>
      <c r="H2648" s="28">
        <f t="shared" si="520"/>
        <v>1599.68</v>
      </c>
      <c r="I2648" s="28">
        <v>679.86</v>
      </c>
      <c r="J2648" s="27">
        <v>0</v>
      </c>
      <c r="K2648" s="27" t="s">
        <v>2303</v>
      </c>
      <c r="L2648" s="28">
        <f t="shared" si="521"/>
        <v>2279.54</v>
      </c>
      <c r="M2648" s="28">
        <f t="shared" si="522"/>
        <v>2279.54</v>
      </c>
      <c r="N2648" s="19">
        <v>0</v>
      </c>
    </row>
    <row r="2649" s="13" customFormat="1" customHeight="1" spans="1:14">
      <c r="A2649" s="19">
        <f t="shared" si="519"/>
        <v>2647</v>
      </c>
      <c r="B2649" s="19" t="s">
        <v>7076</v>
      </c>
      <c r="C2649" s="19" t="s">
        <v>7807</v>
      </c>
      <c r="D2649" s="20" t="s">
        <v>1684</v>
      </c>
      <c r="E2649" s="19" t="s">
        <v>2032</v>
      </c>
      <c r="F2649" s="27">
        <v>4999</v>
      </c>
      <c r="G2649" s="27">
        <v>4999</v>
      </c>
      <c r="H2649" s="28">
        <f t="shared" si="520"/>
        <v>799.84</v>
      </c>
      <c r="I2649" s="28">
        <v>339.93</v>
      </c>
      <c r="J2649" s="27">
        <v>0</v>
      </c>
      <c r="K2649" s="27" t="s">
        <v>1976</v>
      </c>
      <c r="L2649" s="28">
        <f t="shared" si="521"/>
        <v>1139.77</v>
      </c>
      <c r="M2649" s="28">
        <f t="shared" si="522"/>
        <v>1139.77</v>
      </c>
      <c r="N2649" s="19">
        <v>0</v>
      </c>
    </row>
    <row r="2650" s="13" customFormat="1" customHeight="1" spans="1:14">
      <c r="A2650" s="19">
        <f t="shared" si="519"/>
        <v>2648</v>
      </c>
      <c r="B2650" s="19" t="s">
        <v>7808</v>
      </c>
      <c r="C2650" s="19" t="s">
        <v>7809</v>
      </c>
      <c r="D2650" s="20" t="s">
        <v>1684</v>
      </c>
      <c r="E2650" s="19" t="s">
        <v>7805</v>
      </c>
      <c r="F2650" s="27">
        <v>5400</v>
      </c>
      <c r="G2650" s="27">
        <v>5400</v>
      </c>
      <c r="H2650" s="28">
        <f t="shared" si="520"/>
        <v>2592</v>
      </c>
      <c r="I2650" s="28">
        <v>1101.6</v>
      </c>
      <c r="J2650" s="27">
        <v>0</v>
      </c>
      <c r="K2650" s="27" t="s">
        <v>1744</v>
      </c>
      <c r="L2650" s="28">
        <f t="shared" si="521"/>
        <v>3693.6</v>
      </c>
      <c r="M2650" s="28">
        <f t="shared" si="522"/>
        <v>3693.6</v>
      </c>
      <c r="N2650" s="19">
        <v>5</v>
      </c>
    </row>
    <row r="2651" s="13" customFormat="1" customHeight="1" spans="1:14">
      <c r="A2651" s="19">
        <f t="shared" ref="A2651:A2660" si="523">ROW()-2</f>
        <v>2649</v>
      </c>
      <c r="B2651" s="19" t="s">
        <v>7810</v>
      </c>
      <c r="C2651" s="19" t="s">
        <v>7811</v>
      </c>
      <c r="D2651" s="20" t="s">
        <v>1687</v>
      </c>
      <c r="E2651" s="19" t="s">
        <v>4116</v>
      </c>
      <c r="F2651" s="27">
        <v>5200</v>
      </c>
      <c r="G2651" s="27">
        <v>5200</v>
      </c>
      <c r="H2651" s="28">
        <f t="shared" si="520"/>
        <v>2496</v>
      </c>
      <c r="I2651" s="28">
        <v>1060.8</v>
      </c>
      <c r="J2651" s="27">
        <v>0</v>
      </c>
      <c r="K2651" s="27" t="s">
        <v>1744</v>
      </c>
      <c r="L2651" s="28">
        <f t="shared" si="521"/>
        <v>3556.8</v>
      </c>
      <c r="M2651" s="28">
        <f t="shared" si="522"/>
        <v>3556.8</v>
      </c>
      <c r="N2651" s="19">
        <v>30</v>
      </c>
    </row>
    <row r="2652" s="13" customFormat="1" customHeight="1" spans="1:14">
      <c r="A2652" s="19">
        <f t="shared" si="523"/>
        <v>2650</v>
      </c>
      <c r="B2652" s="19" t="s">
        <v>7812</v>
      </c>
      <c r="C2652" s="19" t="s">
        <v>2701</v>
      </c>
      <c r="D2652" s="20" t="s">
        <v>1687</v>
      </c>
      <c r="E2652" s="19" t="s">
        <v>7813</v>
      </c>
      <c r="F2652" s="27">
        <v>5400</v>
      </c>
      <c r="G2652" s="27">
        <v>5400</v>
      </c>
      <c r="H2652" s="28">
        <f t="shared" si="520"/>
        <v>2592</v>
      </c>
      <c r="I2652" s="28">
        <v>1101.6</v>
      </c>
      <c r="J2652" s="27">
        <v>0</v>
      </c>
      <c r="K2652" s="27" t="s">
        <v>1744</v>
      </c>
      <c r="L2652" s="28">
        <f t="shared" si="521"/>
        <v>3693.6</v>
      </c>
      <c r="M2652" s="28">
        <f t="shared" si="522"/>
        <v>3693.6</v>
      </c>
      <c r="N2652" s="19">
        <v>27</v>
      </c>
    </row>
    <row r="2653" s="13" customFormat="1" customHeight="1" spans="1:14">
      <c r="A2653" s="19">
        <f t="shared" si="523"/>
        <v>2651</v>
      </c>
      <c r="B2653" s="19" t="s">
        <v>7814</v>
      </c>
      <c r="C2653" s="19" t="s">
        <v>5519</v>
      </c>
      <c r="D2653" s="20" t="s">
        <v>1687</v>
      </c>
      <c r="E2653" s="19" t="s">
        <v>4380</v>
      </c>
      <c r="F2653" s="27">
        <v>5200</v>
      </c>
      <c r="G2653" s="27">
        <v>5200</v>
      </c>
      <c r="H2653" s="28">
        <f t="shared" si="520"/>
        <v>2496</v>
      </c>
      <c r="I2653" s="28">
        <v>1060.8</v>
      </c>
      <c r="J2653" s="27">
        <v>0</v>
      </c>
      <c r="K2653" s="27" t="s">
        <v>1744</v>
      </c>
      <c r="L2653" s="28">
        <f t="shared" si="521"/>
        <v>3556.8</v>
      </c>
      <c r="M2653" s="28">
        <f t="shared" si="522"/>
        <v>3556.8</v>
      </c>
      <c r="N2653" s="19">
        <v>12</v>
      </c>
    </row>
    <row r="2654" s="13" customFormat="1" customHeight="1" spans="1:14">
      <c r="A2654" s="19">
        <f t="shared" si="523"/>
        <v>2652</v>
      </c>
      <c r="B2654" s="19" t="s">
        <v>7815</v>
      </c>
      <c r="C2654" s="19" t="s">
        <v>7816</v>
      </c>
      <c r="D2654" s="20" t="s">
        <v>1687</v>
      </c>
      <c r="E2654" s="19" t="s">
        <v>2854</v>
      </c>
      <c r="F2654" s="27">
        <v>5400</v>
      </c>
      <c r="G2654" s="27">
        <v>5400</v>
      </c>
      <c r="H2654" s="28">
        <f t="shared" si="520"/>
        <v>2592</v>
      </c>
      <c r="I2654" s="28">
        <v>1101.6</v>
      </c>
      <c r="J2654" s="27">
        <v>0</v>
      </c>
      <c r="K2654" s="27" t="s">
        <v>1744</v>
      </c>
      <c r="L2654" s="28">
        <f t="shared" si="521"/>
        <v>3693.6</v>
      </c>
      <c r="M2654" s="28">
        <f t="shared" si="522"/>
        <v>3693.6</v>
      </c>
      <c r="N2654" s="19">
        <v>21</v>
      </c>
    </row>
    <row r="2655" s="13" customFormat="1" customHeight="1" spans="1:14">
      <c r="A2655" s="19">
        <f t="shared" si="523"/>
        <v>2653</v>
      </c>
      <c r="B2655" s="19" t="s">
        <v>7817</v>
      </c>
      <c r="C2655" s="19" t="s">
        <v>5785</v>
      </c>
      <c r="D2655" s="20" t="s">
        <v>1687</v>
      </c>
      <c r="E2655" s="19" t="s">
        <v>1966</v>
      </c>
      <c r="F2655" s="27">
        <v>5200</v>
      </c>
      <c r="G2655" s="27">
        <v>5200</v>
      </c>
      <c r="H2655" s="28">
        <f t="shared" si="520"/>
        <v>2496</v>
      </c>
      <c r="I2655" s="28">
        <v>1060.8</v>
      </c>
      <c r="J2655" s="27">
        <v>0</v>
      </c>
      <c r="K2655" s="27" t="s">
        <v>1744</v>
      </c>
      <c r="L2655" s="28">
        <f t="shared" si="521"/>
        <v>3556.8</v>
      </c>
      <c r="M2655" s="28">
        <f t="shared" si="522"/>
        <v>3556.8</v>
      </c>
      <c r="N2655" s="19">
        <v>26</v>
      </c>
    </row>
    <row r="2656" s="13" customFormat="1" customHeight="1" spans="1:14">
      <c r="A2656" s="19">
        <f t="shared" si="523"/>
        <v>2654</v>
      </c>
      <c r="B2656" s="19" t="s">
        <v>7818</v>
      </c>
      <c r="C2656" s="19" t="s">
        <v>6717</v>
      </c>
      <c r="D2656" s="20" t="s">
        <v>1687</v>
      </c>
      <c r="E2656" s="19" t="s">
        <v>5314</v>
      </c>
      <c r="F2656" s="27">
        <v>4999</v>
      </c>
      <c r="G2656" s="27">
        <v>4999</v>
      </c>
      <c r="H2656" s="28">
        <f t="shared" si="520"/>
        <v>2399.52</v>
      </c>
      <c r="I2656" s="28">
        <v>1019.79</v>
      </c>
      <c r="J2656" s="27">
        <v>0</v>
      </c>
      <c r="K2656" s="27" t="s">
        <v>1744</v>
      </c>
      <c r="L2656" s="28">
        <f t="shared" si="521"/>
        <v>3419.31</v>
      </c>
      <c r="M2656" s="28">
        <f t="shared" si="522"/>
        <v>3419.31</v>
      </c>
      <c r="N2656" s="19">
        <v>9</v>
      </c>
    </row>
    <row r="2657" s="13" customFormat="1" customHeight="1" spans="1:14">
      <c r="A2657" s="19">
        <f t="shared" si="523"/>
        <v>2655</v>
      </c>
      <c r="B2657" s="19" t="s">
        <v>7819</v>
      </c>
      <c r="C2657" s="19" t="s">
        <v>7820</v>
      </c>
      <c r="D2657" s="20" t="s">
        <v>1687</v>
      </c>
      <c r="E2657" s="19" t="s">
        <v>7821</v>
      </c>
      <c r="F2657" s="27">
        <v>5200</v>
      </c>
      <c r="G2657" s="27">
        <v>5200</v>
      </c>
      <c r="H2657" s="28">
        <f t="shared" si="520"/>
        <v>2496</v>
      </c>
      <c r="I2657" s="28">
        <v>1060.8</v>
      </c>
      <c r="J2657" s="27">
        <v>0</v>
      </c>
      <c r="K2657" s="27" t="s">
        <v>1744</v>
      </c>
      <c r="L2657" s="28">
        <f t="shared" si="521"/>
        <v>3556.8</v>
      </c>
      <c r="M2657" s="28">
        <f t="shared" si="522"/>
        <v>3556.8</v>
      </c>
      <c r="N2657" s="19">
        <v>6</v>
      </c>
    </row>
    <row r="2658" s="13" customFormat="1" customHeight="1" spans="1:14">
      <c r="A2658" s="19">
        <f t="shared" si="523"/>
        <v>2656</v>
      </c>
      <c r="B2658" s="19" t="s">
        <v>7822</v>
      </c>
      <c r="C2658" s="19" t="s">
        <v>7823</v>
      </c>
      <c r="D2658" s="20" t="s">
        <v>1687</v>
      </c>
      <c r="E2658" s="19" t="s">
        <v>7824</v>
      </c>
      <c r="F2658" s="27">
        <v>5200</v>
      </c>
      <c r="G2658" s="27">
        <v>5200</v>
      </c>
      <c r="H2658" s="28">
        <f t="shared" si="520"/>
        <v>2496</v>
      </c>
      <c r="I2658" s="28">
        <v>1060.8</v>
      </c>
      <c r="J2658" s="27">
        <v>0</v>
      </c>
      <c r="K2658" s="27" t="s">
        <v>1744</v>
      </c>
      <c r="L2658" s="28">
        <f t="shared" si="521"/>
        <v>3556.8</v>
      </c>
      <c r="M2658" s="28">
        <f t="shared" si="522"/>
        <v>3556.8</v>
      </c>
      <c r="N2658" s="19">
        <v>6</v>
      </c>
    </row>
    <row r="2659" s="13" customFormat="1" customHeight="1" spans="1:14">
      <c r="A2659" s="19">
        <f t="shared" si="523"/>
        <v>2657</v>
      </c>
      <c r="B2659" s="19" t="s">
        <v>7825</v>
      </c>
      <c r="C2659" s="19" t="s">
        <v>6758</v>
      </c>
      <c r="D2659" s="20" t="s">
        <v>1687</v>
      </c>
      <c r="E2659" s="19" t="s">
        <v>2069</v>
      </c>
      <c r="F2659" s="27">
        <v>5200</v>
      </c>
      <c r="G2659" s="27">
        <v>5200</v>
      </c>
      <c r="H2659" s="28">
        <f t="shared" si="520"/>
        <v>2496</v>
      </c>
      <c r="I2659" s="28">
        <v>1060.8</v>
      </c>
      <c r="J2659" s="27">
        <v>0</v>
      </c>
      <c r="K2659" s="27" t="s">
        <v>1744</v>
      </c>
      <c r="L2659" s="28">
        <f t="shared" si="521"/>
        <v>3556.8</v>
      </c>
      <c r="M2659" s="28">
        <f t="shared" si="522"/>
        <v>3556.8</v>
      </c>
      <c r="N2659" s="19">
        <v>6</v>
      </c>
    </row>
    <row r="2660" s="13" customFormat="1" customHeight="1" spans="1:14">
      <c r="A2660" s="19">
        <f t="shared" si="523"/>
        <v>2658</v>
      </c>
      <c r="B2660" s="19" t="s">
        <v>7826</v>
      </c>
      <c r="C2660" s="19" t="s">
        <v>7827</v>
      </c>
      <c r="D2660" s="20" t="s">
        <v>1687</v>
      </c>
      <c r="E2660" s="19" t="s">
        <v>2032</v>
      </c>
      <c r="F2660" s="27">
        <v>4999</v>
      </c>
      <c r="G2660" s="27">
        <v>4999</v>
      </c>
      <c r="H2660" s="28">
        <f t="shared" si="520"/>
        <v>2399.52</v>
      </c>
      <c r="I2660" s="28">
        <v>1019.79</v>
      </c>
      <c r="J2660" s="27">
        <v>0</v>
      </c>
      <c r="K2660" s="27" t="s">
        <v>1744</v>
      </c>
      <c r="L2660" s="28">
        <f t="shared" si="521"/>
        <v>3419.31</v>
      </c>
      <c r="M2660" s="28">
        <f t="shared" si="522"/>
        <v>3419.31</v>
      </c>
      <c r="N2660" s="19">
        <v>8</v>
      </c>
    </row>
    <row r="2661" s="13" customFormat="1" customHeight="1" spans="1:14">
      <c r="A2661" s="19">
        <f t="shared" ref="A2661:A2670" si="524">ROW()-2</f>
        <v>2659</v>
      </c>
      <c r="B2661" s="19" t="s">
        <v>7828</v>
      </c>
      <c r="C2661" s="19" t="s">
        <v>7118</v>
      </c>
      <c r="D2661" s="20" t="s">
        <v>1690</v>
      </c>
      <c r="E2661" s="19" t="s">
        <v>2248</v>
      </c>
      <c r="F2661" s="27">
        <v>4999</v>
      </c>
      <c r="G2661" s="27">
        <v>4999</v>
      </c>
      <c r="H2661" s="28">
        <f t="shared" ref="H2661:H2668" si="525">F2661*0.16*(MID(K2661,12,2)-MID(K2661,5,2)+1)</f>
        <v>2399.52</v>
      </c>
      <c r="I2661" s="28">
        <v>1019.79</v>
      </c>
      <c r="J2661" s="27">
        <v>0</v>
      </c>
      <c r="K2661" s="27" t="s">
        <v>1744</v>
      </c>
      <c r="L2661" s="28">
        <f t="shared" ref="L2661:L2668" si="526">H2661+I2661</f>
        <v>3419.31</v>
      </c>
      <c r="M2661" s="28">
        <f t="shared" ref="M2661:M2668" si="527">L2661</f>
        <v>3419.31</v>
      </c>
      <c r="N2661" s="19">
        <v>11</v>
      </c>
    </row>
    <row r="2662" s="13" customFormat="1" customHeight="1" spans="1:14">
      <c r="A2662" s="19">
        <f t="shared" si="524"/>
        <v>2660</v>
      </c>
      <c r="B2662" s="19" t="s">
        <v>7829</v>
      </c>
      <c r="C2662" s="19" t="s">
        <v>7830</v>
      </c>
      <c r="D2662" s="20" t="s">
        <v>1690</v>
      </c>
      <c r="E2662" s="19" t="s">
        <v>2717</v>
      </c>
      <c r="F2662" s="27">
        <v>5200</v>
      </c>
      <c r="G2662" s="27">
        <v>5200</v>
      </c>
      <c r="H2662" s="28">
        <f t="shared" si="525"/>
        <v>2496</v>
      </c>
      <c r="I2662" s="28">
        <v>1060.8</v>
      </c>
      <c r="J2662" s="27">
        <v>0</v>
      </c>
      <c r="K2662" s="27" t="s">
        <v>1744</v>
      </c>
      <c r="L2662" s="28">
        <f t="shared" si="526"/>
        <v>3556.8</v>
      </c>
      <c r="M2662" s="28">
        <f t="shared" si="527"/>
        <v>3556.8</v>
      </c>
      <c r="N2662" s="19">
        <v>18</v>
      </c>
    </row>
    <row r="2663" s="13" customFormat="1" customHeight="1" spans="1:14">
      <c r="A2663" s="19">
        <f t="shared" si="524"/>
        <v>2661</v>
      </c>
      <c r="B2663" s="19" t="s">
        <v>7831</v>
      </c>
      <c r="C2663" s="19" t="s">
        <v>7832</v>
      </c>
      <c r="D2663" s="20" t="s">
        <v>1690</v>
      </c>
      <c r="E2663" s="19" t="s">
        <v>5058</v>
      </c>
      <c r="F2663" s="27">
        <v>4999</v>
      </c>
      <c r="G2663" s="27">
        <v>4999</v>
      </c>
      <c r="H2663" s="28">
        <f t="shared" si="525"/>
        <v>2399.52</v>
      </c>
      <c r="I2663" s="28">
        <v>1019.79</v>
      </c>
      <c r="J2663" s="27">
        <v>0</v>
      </c>
      <c r="K2663" s="27" t="s">
        <v>1744</v>
      </c>
      <c r="L2663" s="28">
        <f t="shared" si="526"/>
        <v>3419.31</v>
      </c>
      <c r="M2663" s="28">
        <f t="shared" si="527"/>
        <v>3419.31</v>
      </c>
      <c r="N2663" s="19">
        <v>16</v>
      </c>
    </row>
    <row r="2664" s="13" customFormat="1" customHeight="1" spans="1:14">
      <c r="A2664" s="19">
        <f t="shared" si="524"/>
        <v>2662</v>
      </c>
      <c r="B2664" s="19" t="s">
        <v>7833</v>
      </c>
      <c r="C2664" s="19" t="s">
        <v>7834</v>
      </c>
      <c r="D2664" s="20" t="s">
        <v>1690</v>
      </c>
      <c r="E2664" s="19" t="s">
        <v>2900</v>
      </c>
      <c r="F2664" s="27">
        <v>5200</v>
      </c>
      <c r="G2664" s="27">
        <v>5200</v>
      </c>
      <c r="H2664" s="28">
        <f t="shared" si="525"/>
        <v>2496</v>
      </c>
      <c r="I2664" s="28">
        <v>1060.8</v>
      </c>
      <c r="J2664" s="27">
        <v>0</v>
      </c>
      <c r="K2664" s="27" t="s">
        <v>1744</v>
      </c>
      <c r="L2664" s="28">
        <f t="shared" si="526"/>
        <v>3556.8</v>
      </c>
      <c r="M2664" s="28">
        <f t="shared" si="527"/>
        <v>3556.8</v>
      </c>
      <c r="N2664" s="19">
        <v>16</v>
      </c>
    </row>
    <row r="2665" s="13" customFormat="1" customHeight="1" spans="1:14">
      <c r="A2665" s="19">
        <f t="shared" si="524"/>
        <v>2663</v>
      </c>
      <c r="B2665" s="19" t="s">
        <v>7835</v>
      </c>
      <c r="C2665" s="19" t="s">
        <v>7836</v>
      </c>
      <c r="D2665" s="20" t="s">
        <v>1690</v>
      </c>
      <c r="E2665" s="19" t="s">
        <v>4092</v>
      </c>
      <c r="F2665" s="27">
        <v>5200</v>
      </c>
      <c r="G2665" s="27">
        <v>5200</v>
      </c>
      <c r="H2665" s="28">
        <f t="shared" si="525"/>
        <v>2496</v>
      </c>
      <c r="I2665" s="28">
        <v>1060.8</v>
      </c>
      <c r="J2665" s="27">
        <v>0</v>
      </c>
      <c r="K2665" s="27" t="s">
        <v>1744</v>
      </c>
      <c r="L2665" s="28">
        <f t="shared" si="526"/>
        <v>3556.8</v>
      </c>
      <c r="M2665" s="28">
        <f t="shared" si="527"/>
        <v>3556.8</v>
      </c>
      <c r="N2665" s="19">
        <v>16</v>
      </c>
    </row>
    <row r="2666" s="13" customFormat="1" customHeight="1" spans="1:14">
      <c r="A2666" s="19">
        <f t="shared" si="524"/>
        <v>2664</v>
      </c>
      <c r="B2666" s="19" t="s">
        <v>7837</v>
      </c>
      <c r="C2666" s="19" t="s">
        <v>7838</v>
      </c>
      <c r="D2666" s="20" t="s">
        <v>1690</v>
      </c>
      <c r="E2666" s="19" t="s">
        <v>7839</v>
      </c>
      <c r="F2666" s="27">
        <v>5400</v>
      </c>
      <c r="G2666" s="27">
        <v>5400</v>
      </c>
      <c r="H2666" s="28">
        <f t="shared" si="525"/>
        <v>2592</v>
      </c>
      <c r="I2666" s="28">
        <v>1101.6</v>
      </c>
      <c r="J2666" s="27">
        <v>0</v>
      </c>
      <c r="K2666" s="27" t="s">
        <v>1744</v>
      </c>
      <c r="L2666" s="28">
        <f t="shared" si="526"/>
        <v>3693.6</v>
      </c>
      <c r="M2666" s="28">
        <f t="shared" si="527"/>
        <v>3693.6</v>
      </c>
      <c r="N2666" s="19">
        <v>12</v>
      </c>
    </row>
    <row r="2667" s="13" customFormat="1" customHeight="1" spans="1:14">
      <c r="A2667" s="19">
        <f t="shared" si="524"/>
        <v>2665</v>
      </c>
      <c r="B2667" s="19" t="s">
        <v>7840</v>
      </c>
      <c r="C2667" s="19" t="s">
        <v>7841</v>
      </c>
      <c r="D2667" s="20" t="s">
        <v>1690</v>
      </c>
      <c r="E2667" s="19" t="s">
        <v>7842</v>
      </c>
      <c r="F2667" s="27">
        <v>5400</v>
      </c>
      <c r="G2667" s="27">
        <v>5400</v>
      </c>
      <c r="H2667" s="28">
        <f t="shared" si="525"/>
        <v>2592</v>
      </c>
      <c r="I2667" s="28">
        <v>1101.6</v>
      </c>
      <c r="J2667" s="27">
        <v>0</v>
      </c>
      <c r="K2667" s="27" t="s">
        <v>1744</v>
      </c>
      <c r="L2667" s="28">
        <f t="shared" si="526"/>
        <v>3693.6</v>
      </c>
      <c r="M2667" s="28">
        <f t="shared" si="527"/>
        <v>3693.6</v>
      </c>
      <c r="N2667" s="19">
        <v>25</v>
      </c>
    </row>
    <row r="2668" s="13" customFormat="1" customHeight="1" spans="1:14">
      <c r="A2668" s="19">
        <f t="shared" si="524"/>
        <v>2666</v>
      </c>
      <c r="B2668" s="19" t="s">
        <v>7843</v>
      </c>
      <c r="C2668" s="19" t="s">
        <v>7844</v>
      </c>
      <c r="D2668" s="20" t="s">
        <v>1690</v>
      </c>
      <c r="E2668" s="19" t="s">
        <v>2559</v>
      </c>
      <c r="F2668" s="27">
        <v>4999</v>
      </c>
      <c r="G2668" s="27">
        <v>4999</v>
      </c>
      <c r="H2668" s="28">
        <f t="shared" si="525"/>
        <v>2399.52</v>
      </c>
      <c r="I2668" s="28">
        <v>1019.79</v>
      </c>
      <c r="J2668" s="27">
        <v>0</v>
      </c>
      <c r="K2668" s="27" t="s">
        <v>1744</v>
      </c>
      <c r="L2668" s="28">
        <f t="shared" si="526"/>
        <v>3419.31</v>
      </c>
      <c r="M2668" s="28">
        <f t="shared" si="527"/>
        <v>3419.31</v>
      </c>
      <c r="N2668" s="19">
        <v>8</v>
      </c>
    </row>
    <row r="2669" s="13" customFormat="1" customHeight="1" spans="1:14">
      <c r="A2669" s="19">
        <f t="shared" si="524"/>
        <v>2667</v>
      </c>
      <c r="B2669" s="19" t="s">
        <v>7845</v>
      </c>
      <c r="C2669" s="19" t="s">
        <v>4914</v>
      </c>
      <c r="D2669" s="20" t="s">
        <v>1693</v>
      </c>
      <c r="E2669" s="19" t="s">
        <v>3637</v>
      </c>
      <c r="F2669" s="27">
        <v>5400</v>
      </c>
      <c r="G2669" s="27">
        <v>5400</v>
      </c>
      <c r="H2669" s="28">
        <f t="shared" ref="H2669:H2673" si="528">F2669*0.16*(MID(K2669,12,2)-MID(K2669,5,2)+1)</f>
        <v>2592</v>
      </c>
      <c r="I2669" s="28">
        <v>1101.6</v>
      </c>
      <c r="J2669" s="27">
        <v>0</v>
      </c>
      <c r="K2669" s="27" t="s">
        <v>1744</v>
      </c>
      <c r="L2669" s="28">
        <f t="shared" ref="L2669:L2673" si="529">H2669+I2669</f>
        <v>3693.6</v>
      </c>
      <c r="M2669" s="28">
        <f t="shared" ref="M2669:M2673" si="530">L2669</f>
        <v>3693.6</v>
      </c>
      <c r="N2669" s="19">
        <v>0</v>
      </c>
    </row>
    <row r="2670" s="13" customFormat="1" customHeight="1" spans="1:14">
      <c r="A2670" s="19">
        <f t="shared" si="524"/>
        <v>2668</v>
      </c>
      <c r="B2670" s="19" t="s">
        <v>7846</v>
      </c>
      <c r="C2670" s="19" t="s">
        <v>7847</v>
      </c>
      <c r="D2670" s="20" t="s">
        <v>1693</v>
      </c>
      <c r="E2670" s="19" t="s">
        <v>7848</v>
      </c>
      <c r="F2670" s="27">
        <v>4999</v>
      </c>
      <c r="G2670" s="27">
        <v>4999</v>
      </c>
      <c r="H2670" s="28">
        <f t="shared" si="528"/>
        <v>2399.52</v>
      </c>
      <c r="I2670" s="28">
        <v>1019.79</v>
      </c>
      <c r="J2670" s="27">
        <v>0</v>
      </c>
      <c r="K2670" s="27" t="s">
        <v>1744</v>
      </c>
      <c r="L2670" s="28">
        <f t="shared" si="529"/>
        <v>3419.31</v>
      </c>
      <c r="M2670" s="28">
        <f t="shared" si="530"/>
        <v>3419.31</v>
      </c>
      <c r="N2670" s="19">
        <v>0</v>
      </c>
    </row>
    <row r="2671" s="13" customFormat="1" customHeight="1" spans="1:14">
      <c r="A2671" s="19">
        <f t="shared" ref="A2671:A2680" si="531">ROW()-2</f>
        <v>2669</v>
      </c>
      <c r="B2671" s="19" t="s">
        <v>7849</v>
      </c>
      <c r="C2671" s="19" t="s">
        <v>7850</v>
      </c>
      <c r="D2671" s="20" t="s">
        <v>1693</v>
      </c>
      <c r="E2671" s="19" t="s">
        <v>1897</v>
      </c>
      <c r="F2671" s="27">
        <v>4999</v>
      </c>
      <c r="G2671" s="27">
        <v>4999</v>
      </c>
      <c r="H2671" s="28">
        <f t="shared" si="528"/>
        <v>2399.52</v>
      </c>
      <c r="I2671" s="28">
        <v>1019.79</v>
      </c>
      <c r="J2671" s="27">
        <v>0</v>
      </c>
      <c r="K2671" s="27" t="s">
        <v>1744</v>
      </c>
      <c r="L2671" s="28">
        <f t="shared" si="529"/>
        <v>3419.31</v>
      </c>
      <c r="M2671" s="28">
        <f t="shared" si="530"/>
        <v>3419.31</v>
      </c>
      <c r="N2671" s="19">
        <v>0</v>
      </c>
    </row>
    <row r="2672" s="13" customFormat="1" customHeight="1" spans="1:14">
      <c r="A2672" s="19">
        <f t="shared" si="531"/>
        <v>2670</v>
      </c>
      <c r="B2672" s="19" t="s">
        <v>7851</v>
      </c>
      <c r="C2672" s="19" t="s">
        <v>6349</v>
      </c>
      <c r="D2672" s="20" t="s">
        <v>1693</v>
      </c>
      <c r="E2672" s="19" t="s">
        <v>7852</v>
      </c>
      <c r="F2672" s="27">
        <v>4999</v>
      </c>
      <c r="G2672" s="27">
        <v>4999</v>
      </c>
      <c r="H2672" s="28">
        <f t="shared" si="528"/>
        <v>1599.68</v>
      </c>
      <c r="I2672" s="28">
        <v>679.86</v>
      </c>
      <c r="J2672" s="27">
        <v>0</v>
      </c>
      <c r="K2672" s="27" t="s">
        <v>2303</v>
      </c>
      <c r="L2672" s="28">
        <f t="shared" si="529"/>
        <v>2279.54</v>
      </c>
      <c r="M2672" s="28">
        <f t="shared" si="530"/>
        <v>2279.54</v>
      </c>
      <c r="N2672" s="19">
        <v>0</v>
      </c>
    </row>
    <row r="2673" s="13" customFormat="1" customHeight="1" spans="1:14">
      <c r="A2673" s="19">
        <f t="shared" si="531"/>
        <v>2671</v>
      </c>
      <c r="B2673" s="19" t="s">
        <v>7853</v>
      </c>
      <c r="C2673" s="19" t="s">
        <v>7854</v>
      </c>
      <c r="D2673" s="20" t="s">
        <v>1693</v>
      </c>
      <c r="E2673" s="19" t="s">
        <v>7855</v>
      </c>
      <c r="F2673" s="27">
        <v>5200</v>
      </c>
      <c r="G2673" s="27">
        <v>5200</v>
      </c>
      <c r="H2673" s="28">
        <f t="shared" si="528"/>
        <v>832</v>
      </c>
      <c r="I2673" s="28">
        <v>353.6</v>
      </c>
      <c r="J2673" s="27">
        <v>0</v>
      </c>
      <c r="K2673" s="27" t="s">
        <v>1976</v>
      </c>
      <c r="L2673" s="28">
        <f t="shared" si="529"/>
        <v>1185.6</v>
      </c>
      <c r="M2673" s="28">
        <f t="shared" si="530"/>
        <v>1185.6</v>
      </c>
      <c r="N2673" s="19">
        <v>0</v>
      </c>
    </row>
    <row r="2674" s="13" customFormat="1" customHeight="1" spans="1:14">
      <c r="A2674" s="19">
        <f t="shared" si="531"/>
        <v>2672</v>
      </c>
      <c r="B2674" s="19" t="s">
        <v>7856</v>
      </c>
      <c r="C2674" s="19" t="s">
        <v>7857</v>
      </c>
      <c r="D2674" s="20" t="s">
        <v>1695</v>
      </c>
      <c r="E2674" s="19" t="s">
        <v>7858</v>
      </c>
      <c r="F2674" s="27">
        <v>5400</v>
      </c>
      <c r="G2674" s="27">
        <v>5400</v>
      </c>
      <c r="H2674" s="28">
        <f t="shared" ref="H2674:H2688" si="532">F2674*0.16*(MID(K2674,12,2)-MID(K2674,5,2)+1)</f>
        <v>2592</v>
      </c>
      <c r="I2674" s="28">
        <v>1101.6</v>
      </c>
      <c r="J2674" s="27">
        <v>0</v>
      </c>
      <c r="K2674" s="27" t="s">
        <v>1744</v>
      </c>
      <c r="L2674" s="28">
        <f t="shared" ref="L2674:L2688" si="533">H2674+I2674</f>
        <v>3693.6</v>
      </c>
      <c r="M2674" s="28">
        <f t="shared" ref="M2674:M2688" si="534">L2674</f>
        <v>3693.6</v>
      </c>
      <c r="N2674" s="19">
        <v>33</v>
      </c>
    </row>
    <row r="2675" s="13" customFormat="1" customHeight="1" spans="1:14">
      <c r="A2675" s="19">
        <f t="shared" si="531"/>
        <v>2673</v>
      </c>
      <c r="B2675" s="19" t="s">
        <v>7859</v>
      </c>
      <c r="C2675" s="19" t="s">
        <v>7860</v>
      </c>
      <c r="D2675" s="20" t="s">
        <v>1695</v>
      </c>
      <c r="E2675" s="19" t="s">
        <v>7861</v>
      </c>
      <c r="F2675" s="27">
        <v>4999</v>
      </c>
      <c r="G2675" s="27">
        <v>4999</v>
      </c>
      <c r="H2675" s="28">
        <f t="shared" si="532"/>
        <v>2399.52</v>
      </c>
      <c r="I2675" s="28">
        <v>1019.79</v>
      </c>
      <c r="J2675" s="27">
        <v>0</v>
      </c>
      <c r="K2675" s="27" t="s">
        <v>1744</v>
      </c>
      <c r="L2675" s="28">
        <f t="shared" si="533"/>
        <v>3419.31</v>
      </c>
      <c r="M2675" s="28">
        <f t="shared" si="534"/>
        <v>3419.31</v>
      </c>
      <c r="N2675" s="19">
        <v>25</v>
      </c>
    </row>
    <row r="2676" s="13" customFormat="1" customHeight="1" spans="1:14">
      <c r="A2676" s="19">
        <f t="shared" si="531"/>
        <v>2674</v>
      </c>
      <c r="B2676" s="19" t="s">
        <v>7862</v>
      </c>
      <c r="C2676" s="19" t="s">
        <v>7863</v>
      </c>
      <c r="D2676" s="20" t="s">
        <v>1695</v>
      </c>
      <c r="E2676" s="19" t="s">
        <v>3422</v>
      </c>
      <c r="F2676" s="27">
        <v>4999</v>
      </c>
      <c r="G2676" s="27">
        <v>4999</v>
      </c>
      <c r="H2676" s="28">
        <f t="shared" si="532"/>
        <v>2399.52</v>
      </c>
      <c r="I2676" s="28">
        <v>1019.79</v>
      </c>
      <c r="J2676" s="27">
        <v>0</v>
      </c>
      <c r="K2676" s="27" t="s">
        <v>1744</v>
      </c>
      <c r="L2676" s="28">
        <f t="shared" si="533"/>
        <v>3419.31</v>
      </c>
      <c r="M2676" s="28">
        <f t="shared" si="534"/>
        <v>3419.31</v>
      </c>
      <c r="N2676" s="19">
        <v>10</v>
      </c>
    </row>
    <row r="2677" s="13" customFormat="1" customHeight="1" spans="1:14">
      <c r="A2677" s="19">
        <f t="shared" si="531"/>
        <v>2675</v>
      </c>
      <c r="B2677" s="19" t="s">
        <v>7864</v>
      </c>
      <c r="C2677" s="19" t="s">
        <v>7865</v>
      </c>
      <c r="D2677" s="20" t="s">
        <v>1695</v>
      </c>
      <c r="E2677" s="19" t="s">
        <v>2321</v>
      </c>
      <c r="F2677" s="27">
        <v>4999</v>
      </c>
      <c r="G2677" s="27">
        <v>4999</v>
      </c>
      <c r="H2677" s="28">
        <f t="shared" si="532"/>
        <v>2399.52</v>
      </c>
      <c r="I2677" s="28">
        <v>1019.79</v>
      </c>
      <c r="J2677" s="27">
        <v>0</v>
      </c>
      <c r="K2677" s="27" t="s">
        <v>1744</v>
      </c>
      <c r="L2677" s="28">
        <f t="shared" si="533"/>
        <v>3419.31</v>
      </c>
      <c r="M2677" s="28">
        <f t="shared" si="534"/>
        <v>3419.31</v>
      </c>
      <c r="N2677" s="19">
        <v>9</v>
      </c>
    </row>
    <row r="2678" s="13" customFormat="1" customHeight="1" spans="1:14">
      <c r="A2678" s="19">
        <f t="shared" si="531"/>
        <v>2676</v>
      </c>
      <c r="B2678" s="19" t="s">
        <v>7866</v>
      </c>
      <c r="C2678" s="19" t="s">
        <v>3197</v>
      </c>
      <c r="D2678" s="20" t="s">
        <v>1695</v>
      </c>
      <c r="E2678" s="19" t="s">
        <v>2089</v>
      </c>
      <c r="F2678" s="27">
        <v>4999</v>
      </c>
      <c r="G2678" s="27">
        <v>4999</v>
      </c>
      <c r="H2678" s="28">
        <f t="shared" si="532"/>
        <v>2399.52</v>
      </c>
      <c r="I2678" s="28">
        <v>1019.79</v>
      </c>
      <c r="J2678" s="27">
        <v>0</v>
      </c>
      <c r="K2678" s="27" t="s">
        <v>1744</v>
      </c>
      <c r="L2678" s="28">
        <f t="shared" si="533"/>
        <v>3419.31</v>
      </c>
      <c r="M2678" s="28">
        <f t="shared" si="534"/>
        <v>3419.31</v>
      </c>
      <c r="N2678" s="19">
        <v>10</v>
      </c>
    </row>
    <row r="2679" s="13" customFormat="1" customHeight="1" spans="1:14">
      <c r="A2679" s="19">
        <f t="shared" si="531"/>
        <v>2677</v>
      </c>
      <c r="B2679" s="19" t="s">
        <v>7867</v>
      </c>
      <c r="C2679" s="19" t="s">
        <v>7868</v>
      </c>
      <c r="D2679" s="20" t="s">
        <v>1695</v>
      </c>
      <c r="E2679" s="19" t="s">
        <v>2321</v>
      </c>
      <c r="F2679" s="27">
        <v>4999</v>
      </c>
      <c r="G2679" s="27">
        <v>4999</v>
      </c>
      <c r="H2679" s="28">
        <f t="shared" si="532"/>
        <v>2399.52</v>
      </c>
      <c r="I2679" s="28">
        <v>1019.79</v>
      </c>
      <c r="J2679" s="27">
        <v>0</v>
      </c>
      <c r="K2679" s="27" t="s">
        <v>1744</v>
      </c>
      <c r="L2679" s="28">
        <f t="shared" si="533"/>
        <v>3419.31</v>
      </c>
      <c r="M2679" s="28">
        <f t="shared" si="534"/>
        <v>3419.31</v>
      </c>
      <c r="N2679" s="19">
        <v>9</v>
      </c>
    </row>
    <row r="2680" s="13" customFormat="1" customHeight="1" spans="1:14">
      <c r="A2680" s="19">
        <f t="shared" si="531"/>
        <v>2678</v>
      </c>
      <c r="B2680" s="19" t="s">
        <v>7869</v>
      </c>
      <c r="C2680" s="19" t="s">
        <v>7870</v>
      </c>
      <c r="D2680" s="20" t="s">
        <v>1695</v>
      </c>
      <c r="E2680" s="19" t="s">
        <v>7871</v>
      </c>
      <c r="F2680" s="27">
        <v>5400</v>
      </c>
      <c r="G2680" s="27">
        <v>5400</v>
      </c>
      <c r="H2680" s="28">
        <f t="shared" si="532"/>
        <v>2592</v>
      </c>
      <c r="I2680" s="28">
        <v>1101.6</v>
      </c>
      <c r="J2680" s="27">
        <v>0</v>
      </c>
      <c r="K2680" s="27" t="s">
        <v>1744</v>
      </c>
      <c r="L2680" s="28">
        <f t="shared" si="533"/>
        <v>3693.6</v>
      </c>
      <c r="M2680" s="28">
        <f t="shared" si="534"/>
        <v>3693.6</v>
      </c>
      <c r="N2680" s="19">
        <v>5</v>
      </c>
    </row>
    <row r="2681" s="13" customFormat="1" customHeight="1" spans="1:14">
      <c r="A2681" s="19">
        <f t="shared" ref="A2681:A2692" si="535">ROW()-2</f>
        <v>2679</v>
      </c>
      <c r="B2681" s="19" t="s">
        <v>7872</v>
      </c>
      <c r="C2681" s="19" t="s">
        <v>3097</v>
      </c>
      <c r="D2681" s="20" t="s">
        <v>1695</v>
      </c>
      <c r="E2681" s="19" t="s">
        <v>1778</v>
      </c>
      <c r="F2681" s="27">
        <v>4999</v>
      </c>
      <c r="G2681" s="27">
        <v>4999</v>
      </c>
      <c r="H2681" s="28">
        <f t="shared" si="532"/>
        <v>2399.52</v>
      </c>
      <c r="I2681" s="28">
        <v>1019.79</v>
      </c>
      <c r="J2681" s="27">
        <v>0</v>
      </c>
      <c r="K2681" s="27" t="s">
        <v>1744</v>
      </c>
      <c r="L2681" s="28">
        <f t="shared" si="533"/>
        <v>3419.31</v>
      </c>
      <c r="M2681" s="28">
        <f t="shared" si="534"/>
        <v>3419.31</v>
      </c>
      <c r="N2681" s="19">
        <v>5</v>
      </c>
    </row>
    <row r="2682" s="13" customFormat="1" customHeight="1" spans="1:14">
      <c r="A2682" s="19">
        <f t="shared" si="535"/>
        <v>2680</v>
      </c>
      <c r="B2682" s="19" t="s">
        <v>7873</v>
      </c>
      <c r="C2682" s="19" t="s">
        <v>7874</v>
      </c>
      <c r="D2682" s="20" t="s">
        <v>1695</v>
      </c>
      <c r="E2682" s="19" t="s">
        <v>7875</v>
      </c>
      <c r="F2682" s="27">
        <v>4999</v>
      </c>
      <c r="G2682" s="27">
        <v>4999</v>
      </c>
      <c r="H2682" s="28">
        <f t="shared" si="532"/>
        <v>2399.52</v>
      </c>
      <c r="I2682" s="28">
        <v>1019.79</v>
      </c>
      <c r="J2682" s="27">
        <v>0</v>
      </c>
      <c r="K2682" s="27" t="s">
        <v>1744</v>
      </c>
      <c r="L2682" s="28">
        <f t="shared" si="533"/>
        <v>3419.31</v>
      </c>
      <c r="M2682" s="28">
        <f t="shared" si="534"/>
        <v>3419.31</v>
      </c>
      <c r="N2682" s="19">
        <v>5</v>
      </c>
    </row>
    <row r="2683" s="13" customFormat="1" customHeight="1" spans="1:14">
      <c r="A2683" s="19">
        <f t="shared" si="535"/>
        <v>2681</v>
      </c>
      <c r="B2683" s="19" t="s">
        <v>7876</v>
      </c>
      <c r="C2683" s="19" t="s">
        <v>3877</v>
      </c>
      <c r="D2683" s="20" t="s">
        <v>1695</v>
      </c>
      <c r="E2683" s="19" t="s">
        <v>7877</v>
      </c>
      <c r="F2683" s="27">
        <v>4999</v>
      </c>
      <c r="G2683" s="27">
        <v>4999</v>
      </c>
      <c r="H2683" s="28">
        <f t="shared" si="532"/>
        <v>2399.52</v>
      </c>
      <c r="I2683" s="28">
        <v>1019.79</v>
      </c>
      <c r="J2683" s="27">
        <v>0</v>
      </c>
      <c r="K2683" s="27" t="s">
        <v>1744</v>
      </c>
      <c r="L2683" s="28">
        <f t="shared" si="533"/>
        <v>3419.31</v>
      </c>
      <c r="M2683" s="28">
        <f t="shared" si="534"/>
        <v>3419.31</v>
      </c>
      <c r="N2683" s="19">
        <v>4</v>
      </c>
    </row>
    <row r="2684" s="13" customFormat="1" customHeight="1" spans="1:14">
      <c r="A2684" s="19">
        <f t="shared" si="535"/>
        <v>2682</v>
      </c>
      <c r="B2684" s="19" t="s">
        <v>7878</v>
      </c>
      <c r="C2684" s="19" t="s">
        <v>7879</v>
      </c>
      <c r="D2684" s="20" t="s">
        <v>1695</v>
      </c>
      <c r="E2684" s="19" t="s">
        <v>2626</v>
      </c>
      <c r="F2684" s="27">
        <v>4999</v>
      </c>
      <c r="G2684" s="27">
        <v>4999</v>
      </c>
      <c r="H2684" s="28">
        <f t="shared" si="532"/>
        <v>2399.52</v>
      </c>
      <c r="I2684" s="28">
        <v>1019.79</v>
      </c>
      <c r="J2684" s="27">
        <v>0</v>
      </c>
      <c r="K2684" s="27" t="s">
        <v>1744</v>
      </c>
      <c r="L2684" s="28">
        <f t="shared" si="533"/>
        <v>3419.31</v>
      </c>
      <c r="M2684" s="28">
        <f t="shared" si="534"/>
        <v>3419.31</v>
      </c>
      <c r="N2684" s="19">
        <v>9</v>
      </c>
    </row>
    <row r="2685" s="13" customFormat="1" customHeight="1" spans="1:14">
      <c r="A2685" s="19">
        <f t="shared" si="535"/>
        <v>2683</v>
      </c>
      <c r="B2685" s="19" t="s">
        <v>7880</v>
      </c>
      <c r="C2685" s="19" t="s">
        <v>7881</v>
      </c>
      <c r="D2685" s="20" t="s">
        <v>1695</v>
      </c>
      <c r="E2685" s="19" t="s">
        <v>7882</v>
      </c>
      <c r="F2685" s="27">
        <v>4999</v>
      </c>
      <c r="G2685" s="27">
        <v>4999</v>
      </c>
      <c r="H2685" s="28">
        <f t="shared" si="532"/>
        <v>2399.52</v>
      </c>
      <c r="I2685" s="28">
        <v>1019.79</v>
      </c>
      <c r="J2685" s="27">
        <v>0</v>
      </c>
      <c r="K2685" s="27" t="s">
        <v>1744</v>
      </c>
      <c r="L2685" s="28">
        <f t="shared" si="533"/>
        <v>3419.31</v>
      </c>
      <c r="M2685" s="28">
        <f t="shared" si="534"/>
        <v>3419.31</v>
      </c>
      <c r="N2685" s="19">
        <v>33</v>
      </c>
    </row>
    <row r="2686" s="13" customFormat="1" customHeight="1" spans="1:14">
      <c r="A2686" s="19">
        <f t="shared" si="535"/>
        <v>2684</v>
      </c>
      <c r="B2686" s="19" t="s">
        <v>7883</v>
      </c>
      <c r="C2686" s="19" t="s">
        <v>7884</v>
      </c>
      <c r="D2686" s="20" t="s">
        <v>1695</v>
      </c>
      <c r="E2686" s="19" t="s">
        <v>7885</v>
      </c>
      <c r="F2686" s="27">
        <v>4999</v>
      </c>
      <c r="G2686" s="27">
        <v>4999</v>
      </c>
      <c r="H2686" s="28">
        <f t="shared" si="532"/>
        <v>2399.52</v>
      </c>
      <c r="I2686" s="28">
        <v>1019.79</v>
      </c>
      <c r="J2686" s="27">
        <v>0</v>
      </c>
      <c r="K2686" s="27" t="s">
        <v>1744</v>
      </c>
      <c r="L2686" s="28">
        <f t="shared" si="533"/>
        <v>3419.31</v>
      </c>
      <c r="M2686" s="28">
        <f t="shared" si="534"/>
        <v>3419.31</v>
      </c>
      <c r="N2686" s="19">
        <v>0</v>
      </c>
    </row>
    <row r="2687" s="13" customFormat="1" customHeight="1" spans="1:14">
      <c r="A2687" s="19">
        <f t="shared" si="535"/>
        <v>2685</v>
      </c>
      <c r="B2687" s="19" t="s">
        <v>6210</v>
      </c>
      <c r="C2687" s="19" t="s">
        <v>7886</v>
      </c>
      <c r="D2687" s="20" t="s">
        <v>1695</v>
      </c>
      <c r="E2687" s="19" t="s">
        <v>4748</v>
      </c>
      <c r="F2687" s="27">
        <v>4999</v>
      </c>
      <c r="G2687" s="27">
        <v>4999</v>
      </c>
      <c r="H2687" s="28">
        <f t="shared" si="532"/>
        <v>1599.68</v>
      </c>
      <c r="I2687" s="28">
        <v>679.86</v>
      </c>
      <c r="J2687" s="27">
        <v>0</v>
      </c>
      <c r="K2687" s="27" t="s">
        <v>2303</v>
      </c>
      <c r="L2687" s="28">
        <f t="shared" si="533"/>
        <v>2279.54</v>
      </c>
      <c r="M2687" s="28">
        <f t="shared" si="534"/>
        <v>2279.54</v>
      </c>
      <c r="N2687" s="19">
        <v>0</v>
      </c>
    </row>
    <row r="2688" s="13" customFormat="1" customHeight="1" spans="1:14">
      <c r="A2688" s="19">
        <f t="shared" si="535"/>
        <v>2686</v>
      </c>
      <c r="B2688" s="19" t="s">
        <v>7887</v>
      </c>
      <c r="C2688" s="19" t="s">
        <v>4425</v>
      </c>
      <c r="D2688" s="20" t="s">
        <v>1695</v>
      </c>
      <c r="E2688" s="19" t="s">
        <v>3225</v>
      </c>
      <c r="F2688" s="27">
        <v>4999</v>
      </c>
      <c r="G2688" s="27">
        <v>4999</v>
      </c>
      <c r="H2688" s="28">
        <f t="shared" si="532"/>
        <v>2399.52</v>
      </c>
      <c r="I2688" s="28">
        <v>1019.79</v>
      </c>
      <c r="J2688" s="27">
        <v>0</v>
      </c>
      <c r="K2688" s="27" t="s">
        <v>1744</v>
      </c>
      <c r="L2688" s="28">
        <f t="shared" si="533"/>
        <v>3419.31</v>
      </c>
      <c r="M2688" s="28">
        <f t="shared" si="534"/>
        <v>3419.31</v>
      </c>
      <c r="N2688" s="19">
        <v>1</v>
      </c>
    </row>
    <row r="2689" s="13" customFormat="1" customHeight="1" spans="1:14">
      <c r="A2689" s="19">
        <f t="shared" ref="A2689:A2698" si="536">ROW()-2</f>
        <v>2687</v>
      </c>
      <c r="B2689" s="19" t="s">
        <v>7888</v>
      </c>
      <c r="C2689" s="19" t="s">
        <v>4209</v>
      </c>
      <c r="D2689" s="20" t="s">
        <v>1699</v>
      </c>
      <c r="E2689" s="19" t="s">
        <v>6306</v>
      </c>
      <c r="F2689" s="27">
        <v>4999</v>
      </c>
      <c r="G2689" s="27">
        <v>4999</v>
      </c>
      <c r="H2689" s="28">
        <f t="shared" ref="H2689:H2697" si="537">F2689*0.16*(MID(K2689,12,2)-MID(K2689,5,2)+1)</f>
        <v>2399.52</v>
      </c>
      <c r="I2689" s="28">
        <v>1019.79</v>
      </c>
      <c r="J2689" s="27">
        <v>0</v>
      </c>
      <c r="K2689" s="27" t="s">
        <v>1744</v>
      </c>
      <c r="L2689" s="28">
        <f t="shared" ref="L2689:L2697" si="538">H2689+I2689</f>
        <v>3419.31</v>
      </c>
      <c r="M2689" s="28">
        <f t="shared" ref="M2689:M2697" si="539">L2689</f>
        <v>3419.31</v>
      </c>
      <c r="N2689" s="19">
        <v>26</v>
      </c>
    </row>
    <row r="2690" s="13" customFormat="1" customHeight="1" spans="1:14">
      <c r="A2690" s="19">
        <f t="shared" si="536"/>
        <v>2688</v>
      </c>
      <c r="B2690" s="19" t="s">
        <v>7889</v>
      </c>
      <c r="C2690" s="19" t="s">
        <v>7890</v>
      </c>
      <c r="D2690" s="20" t="s">
        <v>1699</v>
      </c>
      <c r="E2690" s="19" t="s">
        <v>7891</v>
      </c>
      <c r="F2690" s="27">
        <v>5400</v>
      </c>
      <c r="G2690" s="27">
        <v>5400</v>
      </c>
      <c r="H2690" s="28">
        <f t="shared" si="537"/>
        <v>2592</v>
      </c>
      <c r="I2690" s="28">
        <v>1101.6</v>
      </c>
      <c r="J2690" s="27">
        <v>0</v>
      </c>
      <c r="K2690" s="27" t="s">
        <v>1744</v>
      </c>
      <c r="L2690" s="28">
        <f t="shared" si="538"/>
        <v>3693.6</v>
      </c>
      <c r="M2690" s="28">
        <f t="shared" si="539"/>
        <v>3693.6</v>
      </c>
      <c r="N2690" s="19">
        <v>21</v>
      </c>
    </row>
    <row r="2691" s="13" customFormat="1" customHeight="1" spans="1:14">
      <c r="A2691" s="19">
        <f t="shared" si="536"/>
        <v>2689</v>
      </c>
      <c r="B2691" s="19" t="s">
        <v>7892</v>
      </c>
      <c r="C2691" s="19" t="s">
        <v>7893</v>
      </c>
      <c r="D2691" s="20" t="s">
        <v>1699</v>
      </c>
      <c r="E2691" s="19" t="s">
        <v>7894</v>
      </c>
      <c r="F2691" s="27">
        <v>5200</v>
      </c>
      <c r="G2691" s="27">
        <v>5200</v>
      </c>
      <c r="H2691" s="28">
        <f t="shared" si="537"/>
        <v>2496</v>
      </c>
      <c r="I2691" s="28">
        <v>1060.8</v>
      </c>
      <c r="J2691" s="27">
        <v>0</v>
      </c>
      <c r="K2691" s="27" t="s">
        <v>1744</v>
      </c>
      <c r="L2691" s="28">
        <f t="shared" si="538"/>
        <v>3556.8</v>
      </c>
      <c r="M2691" s="28">
        <f t="shared" si="539"/>
        <v>3556.8</v>
      </c>
      <c r="N2691" s="19">
        <v>9</v>
      </c>
    </row>
    <row r="2692" s="13" customFormat="1" customHeight="1" spans="1:14">
      <c r="A2692" s="19">
        <f t="shared" si="536"/>
        <v>2690</v>
      </c>
      <c r="B2692" s="19" t="s">
        <v>7895</v>
      </c>
      <c r="C2692" s="19" t="s">
        <v>7896</v>
      </c>
      <c r="D2692" s="20" t="s">
        <v>1699</v>
      </c>
      <c r="E2692" s="19" t="s">
        <v>7897</v>
      </c>
      <c r="F2692" s="27">
        <v>4999</v>
      </c>
      <c r="G2692" s="27">
        <v>4999</v>
      </c>
      <c r="H2692" s="28">
        <f t="shared" si="537"/>
        <v>2399.52</v>
      </c>
      <c r="I2692" s="28">
        <v>1019.79</v>
      </c>
      <c r="J2692" s="27">
        <v>0</v>
      </c>
      <c r="K2692" s="27" t="s">
        <v>1744</v>
      </c>
      <c r="L2692" s="28">
        <f t="shared" si="538"/>
        <v>3419.31</v>
      </c>
      <c r="M2692" s="28">
        <f t="shared" si="539"/>
        <v>3419.31</v>
      </c>
      <c r="N2692" s="19">
        <v>21</v>
      </c>
    </row>
    <row r="2693" s="13" customFormat="1" customHeight="1" spans="1:14">
      <c r="A2693" s="19">
        <f t="shared" si="536"/>
        <v>2691</v>
      </c>
      <c r="B2693" s="19" t="s">
        <v>7898</v>
      </c>
      <c r="C2693" s="19" t="s">
        <v>7899</v>
      </c>
      <c r="D2693" s="20" t="s">
        <v>1699</v>
      </c>
      <c r="E2693" s="19" t="s">
        <v>7900</v>
      </c>
      <c r="F2693" s="27">
        <v>4999</v>
      </c>
      <c r="G2693" s="27">
        <v>4999</v>
      </c>
      <c r="H2693" s="28">
        <f t="shared" si="537"/>
        <v>2399.52</v>
      </c>
      <c r="I2693" s="28">
        <v>1019.79</v>
      </c>
      <c r="J2693" s="27">
        <v>0</v>
      </c>
      <c r="K2693" s="27" t="s">
        <v>1744</v>
      </c>
      <c r="L2693" s="28">
        <f t="shared" si="538"/>
        <v>3419.31</v>
      </c>
      <c r="M2693" s="28">
        <f t="shared" si="539"/>
        <v>3419.31</v>
      </c>
      <c r="N2693" s="19">
        <v>3</v>
      </c>
    </row>
    <row r="2694" s="13" customFormat="1" customHeight="1" spans="1:14">
      <c r="A2694" s="19">
        <f t="shared" si="536"/>
        <v>2692</v>
      </c>
      <c r="B2694" s="19" t="s">
        <v>7901</v>
      </c>
      <c r="C2694" s="19" t="s">
        <v>7902</v>
      </c>
      <c r="D2694" s="20" t="s">
        <v>1699</v>
      </c>
      <c r="E2694" s="19" t="s">
        <v>1757</v>
      </c>
      <c r="F2694" s="27">
        <v>4999</v>
      </c>
      <c r="G2694" s="27">
        <v>4999</v>
      </c>
      <c r="H2694" s="28">
        <f t="shared" si="537"/>
        <v>2399.52</v>
      </c>
      <c r="I2694" s="28">
        <v>1019.79</v>
      </c>
      <c r="J2694" s="27">
        <v>0</v>
      </c>
      <c r="K2694" s="27" t="s">
        <v>1744</v>
      </c>
      <c r="L2694" s="28">
        <f t="shared" si="538"/>
        <v>3419.31</v>
      </c>
      <c r="M2694" s="28">
        <f t="shared" si="539"/>
        <v>3419.31</v>
      </c>
      <c r="N2694" s="19">
        <v>3</v>
      </c>
    </row>
    <row r="2695" s="13" customFormat="1" customHeight="1" spans="1:14">
      <c r="A2695" s="19">
        <f t="shared" si="536"/>
        <v>2693</v>
      </c>
      <c r="B2695" s="19" t="s">
        <v>7903</v>
      </c>
      <c r="C2695" s="19" t="s">
        <v>7904</v>
      </c>
      <c r="D2695" s="20" t="s">
        <v>1699</v>
      </c>
      <c r="E2695" s="19" t="s">
        <v>7905</v>
      </c>
      <c r="F2695" s="27">
        <v>4999</v>
      </c>
      <c r="G2695" s="27">
        <v>4999</v>
      </c>
      <c r="H2695" s="28">
        <f t="shared" si="537"/>
        <v>2399.52</v>
      </c>
      <c r="I2695" s="28">
        <v>1019.79</v>
      </c>
      <c r="J2695" s="27">
        <v>0</v>
      </c>
      <c r="K2695" s="27" t="s">
        <v>1744</v>
      </c>
      <c r="L2695" s="28">
        <f t="shared" si="538"/>
        <v>3419.31</v>
      </c>
      <c r="M2695" s="28">
        <f t="shared" si="539"/>
        <v>3419.31</v>
      </c>
      <c r="N2695" s="19">
        <v>3</v>
      </c>
    </row>
    <row r="2696" s="13" customFormat="1" customHeight="1" spans="1:14">
      <c r="A2696" s="19">
        <f t="shared" si="536"/>
        <v>2694</v>
      </c>
      <c r="B2696" s="19" t="s">
        <v>7906</v>
      </c>
      <c r="C2696" s="19" t="s">
        <v>6665</v>
      </c>
      <c r="D2696" s="20" t="s">
        <v>1699</v>
      </c>
      <c r="E2696" s="19" t="s">
        <v>1819</v>
      </c>
      <c r="F2696" s="27">
        <v>4999</v>
      </c>
      <c r="G2696" s="27">
        <v>4999</v>
      </c>
      <c r="H2696" s="28">
        <f t="shared" si="537"/>
        <v>1599.68</v>
      </c>
      <c r="I2696" s="28">
        <v>679.86</v>
      </c>
      <c r="J2696" s="27">
        <v>0</v>
      </c>
      <c r="K2696" s="27" t="s">
        <v>2303</v>
      </c>
      <c r="L2696" s="28">
        <f t="shared" si="538"/>
        <v>2279.54</v>
      </c>
      <c r="M2696" s="28">
        <f t="shared" si="539"/>
        <v>2279.54</v>
      </c>
      <c r="N2696" s="19">
        <v>0</v>
      </c>
    </row>
    <row r="2697" s="13" customFormat="1" customHeight="1" spans="1:14">
      <c r="A2697" s="19">
        <f t="shared" si="536"/>
        <v>2695</v>
      </c>
      <c r="B2697" s="19" t="s">
        <v>7907</v>
      </c>
      <c r="C2697" s="19" t="s">
        <v>3849</v>
      </c>
      <c r="D2697" s="20" t="s">
        <v>1699</v>
      </c>
      <c r="E2697" s="19" t="s">
        <v>5250</v>
      </c>
      <c r="F2697" s="27">
        <v>4999</v>
      </c>
      <c r="G2697" s="27">
        <v>4999</v>
      </c>
      <c r="H2697" s="28">
        <f t="shared" si="537"/>
        <v>2399.52</v>
      </c>
      <c r="I2697" s="28">
        <v>1019.79</v>
      </c>
      <c r="J2697" s="27">
        <v>0</v>
      </c>
      <c r="K2697" s="27" t="s">
        <v>1744</v>
      </c>
      <c r="L2697" s="28">
        <f t="shared" si="538"/>
        <v>3419.31</v>
      </c>
      <c r="M2697" s="28">
        <f t="shared" si="539"/>
        <v>3419.31</v>
      </c>
      <c r="N2697" s="19">
        <v>34</v>
      </c>
    </row>
    <row r="2698" s="13" customFormat="1" customHeight="1" spans="1:14">
      <c r="A2698" s="19">
        <f t="shared" si="536"/>
        <v>2696</v>
      </c>
      <c r="B2698" s="19" t="s">
        <v>7908</v>
      </c>
      <c r="C2698" s="19" t="s">
        <v>7909</v>
      </c>
      <c r="D2698" s="20" t="s">
        <v>1702</v>
      </c>
      <c r="E2698" s="19" t="s">
        <v>4327</v>
      </c>
      <c r="F2698" s="27">
        <v>5200</v>
      </c>
      <c r="G2698" s="27">
        <v>5200</v>
      </c>
      <c r="H2698" s="28">
        <f t="shared" ref="H2698:H2709" si="540">F2698*0.16*(MID(K2698,12,2)-MID(K2698,5,2)+1)</f>
        <v>2496</v>
      </c>
      <c r="I2698" s="28">
        <v>1060.8</v>
      </c>
      <c r="J2698" s="27">
        <v>0</v>
      </c>
      <c r="K2698" s="27" t="s">
        <v>1744</v>
      </c>
      <c r="L2698" s="28">
        <f t="shared" ref="L2698:L2709" si="541">H2698+I2698</f>
        <v>3556.8</v>
      </c>
      <c r="M2698" s="28">
        <f t="shared" ref="M2698:M2709" si="542">L2698</f>
        <v>3556.8</v>
      </c>
      <c r="N2698" s="19">
        <v>25</v>
      </c>
    </row>
    <row r="2699" s="13" customFormat="1" customHeight="1" spans="1:14">
      <c r="A2699" s="19">
        <f t="shared" ref="A2699:A2713" si="543">ROW()-2</f>
        <v>2697</v>
      </c>
      <c r="B2699" s="19" t="s">
        <v>7910</v>
      </c>
      <c r="C2699" s="19" t="s">
        <v>1887</v>
      </c>
      <c r="D2699" s="20" t="s">
        <v>1702</v>
      </c>
      <c r="E2699" s="19" t="s">
        <v>2103</v>
      </c>
      <c r="F2699" s="27">
        <v>5200</v>
      </c>
      <c r="G2699" s="27">
        <v>5200</v>
      </c>
      <c r="H2699" s="28">
        <f t="shared" si="540"/>
        <v>2496</v>
      </c>
      <c r="I2699" s="28">
        <v>1060.8</v>
      </c>
      <c r="J2699" s="27">
        <v>0</v>
      </c>
      <c r="K2699" s="27" t="s">
        <v>1744</v>
      </c>
      <c r="L2699" s="28">
        <f t="shared" si="541"/>
        <v>3556.8</v>
      </c>
      <c r="M2699" s="28">
        <f t="shared" si="542"/>
        <v>3556.8</v>
      </c>
      <c r="N2699" s="19">
        <v>21</v>
      </c>
    </row>
    <row r="2700" s="13" customFormat="1" customHeight="1" spans="1:14">
      <c r="A2700" s="19">
        <f t="shared" si="543"/>
        <v>2698</v>
      </c>
      <c r="B2700" s="19" t="s">
        <v>7911</v>
      </c>
      <c r="C2700" s="19" t="s">
        <v>7912</v>
      </c>
      <c r="D2700" s="20" t="s">
        <v>1702</v>
      </c>
      <c r="E2700" s="19" t="s">
        <v>2481</v>
      </c>
      <c r="F2700" s="27">
        <v>5200</v>
      </c>
      <c r="G2700" s="27">
        <v>5200</v>
      </c>
      <c r="H2700" s="28">
        <f t="shared" si="540"/>
        <v>2496</v>
      </c>
      <c r="I2700" s="28">
        <v>1060.8</v>
      </c>
      <c r="J2700" s="27">
        <v>0</v>
      </c>
      <c r="K2700" s="27" t="s">
        <v>1744</v>
      </c>
      <c r="L2700" s="28">
        <f t="shared" si="541"/>
        <v>3556.8</v>
      </c>
      <c r="M2700" s="28">
        <f t="shared" si="542"/>
        <v>3556.8</v>
      </c>
      <c r="N2700" s="19">
        <v>22</v>
      </c>
    </row>
    <row r="2701" s="13" customFormat="1" customHeight="1" spans="1:14">
      <c r="A2701" s="19">
        <f t="shared" si="543"/>
        <v>2699</v>
      </c>
      <c r="B2701" s="19" t="s">
        <v>7913</v>
      </c>
      <c r="C2701" s="19" t="s">
        <v>7914</v>
      </c>
      <c r="D2701" s="20" t="s">
        <v>1702</v>
      </c>
      <c r="E2701" s="19" t="s">
        <v>7915</v>
      </c>
      <c r="F2701" s="27">
        <v>4999</v>
      </c>
      <c r="G2701" s="27">
        <v>4999</v>
      </c>
      <c r="H2701" s="28">
        <f t="shared" si="540"/>
        <v>2399.52</v>
      </c>
      <c r="I2701" s="28">
        <v>1019.79</v>
      </c>
      <c r="J2701" s="27">
        <v>0</v>
      </c>
      <c r="K2701" s="27" t="s">
        <v>1744</v>
      </c>
      <c r="L2701" s="28">
        <f t="shared" si="541"/>
        <v>3419.31</v>
      </c>
      <c r="M2701" s="28">
        <f t="shared" si="542"/>
        <v>3419.31</v>
      </c>
      <c r="N2701" s="19">
        <v>13</v>
      </c>
    </row>
    <row r="2702" s="13" customFormat="1" customHeight="1" spans="1:14">
      <c r="A2702" s="19">
        <f t="shared" si="543"/>
        <v>2700</v>
      </c>
      <c r="B2702" s="19" t="s">
        <v>7916</v>
      </c>
      <c r="C2702" s="19" t="s">
        <v>7687</v>
      </c>
      <c r="D2702" s="20" t="s">
        <v>1702</v>
      </c>
      <c r="E2702" s="19" t="s">
        <v>2521</v>
      </c>
      <c r="F2702" s="27">
        <v>4999</v>
      </c>
      <c r="G2702" s="27">
        <v>4999</v>
      </c>
      <c r="H2702" s="28">
        <f t="shared" si="540"/>
        <v>2399.52</v>
      </c>
      <c r="I2702" s="28">
        <v>1019.79</v>
      </c>
      <c r="J2702" s="27">
        <v>0</v>
      </c>
      <c r="K2702" s="27" t="s">
        <v>1744</v>
      </c>
      <c r="L2702" s="28">
        <f t="shared" si="541"/>
        <v>3419.31</v>
      </c>
      <c r="M2702" s="28">
        <f t="shared" si="542"/>
        <v>3419.31</v>
      </c>
      <c r="N2702" s="19">
        <v>6</v>
      </c>
    </row>
    <row r="2703" s="13" customFormat="1" customHeight="1" spans="1:14">
      <c r="A2703" s="19">
        <f t="shared" si="543"/>
        <v>2701</v>
      </c>
      <c r="B2703" s="19" t="s">
        <v>7917</v>
      </c>
      <c r="C2703" s="19" t="s">
        <v>7918</v>
      </c>
      <c r="D2703" s="20" t="s">
        <v>1702</v>
      </c>
      <c r="E2703" s="19" t="s">
        <v>5400</v>
      </c>
      <c r="F2703" s="27">
        <v>4999</v>
      </c>
      <c r="G2703" s="27">
        <v>4999</v>
      </c>
      <c r="H2703" s="28">
        <f t="shared" si="540"/>
        <v>2399.52</v>
      </c>
      <c r="I2703" s="28">
        <v>1019.79</v>
      </c>
      <c r="J2703" s="27">
        <v>0</v>
      </c>
      <c r="K2703" s="27" t="s">
        <v>1744</v>
      </c>
      <c r="L2703" s="28">
        <f t="shared" si="541"/>
        <v>3419.31</v>
      </c>
      <c r="M2703" s="28">
        <f t="shared" si="542"/>
        <v>3419.31</v>
      </c>
      <c r="N2703" s="19">
        <v>5</v>
      </c>
    </row>
    <row r="2704" s="13" customFormat="1" customHeight="1" spans="1:14">
      <c r="A2704" s="19">
        <f t="shared" si="543"/>
        <v>2702</v>
      </c>
      <c r="B2704" s="19" t="s">
        <v>7919</v>
      </c>
      <c r="C2704" s="19" t="s">
        <v>4041</v>
      </c>
      <c r="D2704" s="20" t="s">
        <v>1702</v>
      </c>
      <c r="E2704" s="19" t="s">
        <v>7920</v>
      </c>
      <c r="F2704" s="27">
        <v>4999</v>
      </c>
      <c r="G2704" s="27">
        <v>4999</v>
      </c>
      <c r="H2704" s="28">
        <f t="shared" si="540"/>
        <v>2399.52</v>
      </c>
      <c r="I2704" s="28">
        <v>1019.79</v>
      </c>
      <c r="J2704" s="27">
        <v>0</v>
      </c>
      <c r="K2704" s="27" t="s">
        <v>1744</v>
      </c>
      <c r="L2704" s="28">
        <f t="shared" si="541"/>
        <v>3419.31</v>
      </c>
      <c r="M2704" s="28">
        <f t="shared" si="542"/>
        <v>3419.31</v>
      </c>
      <c r="N2704" s="19">
        <v>10</v>
      </c>
    </row>
    <row r="2705" s="13" customFormat="1" customHeight="1" spans="1:14">
      <c r="A2705" s="19">
        <f t="shared" si="543"/>
        <v>2703</v>
      </c>
      <c r="B2705" s="19" t="s">
        <v>7921</v>
      </c>
      <c r="C2705" s="19" t="s">
        <v>7922</v>
      </c>
      <c r="D2705" s="20" t="s">
        <v>1702</v>
      </c>
      <c r="E2705" s="19" t="s">
        <v>4757</v>
      </c>
      <c r="F2705" s="27">
        <v>4999</v>
      </c>
      <c r="G2705" s="27">
        <v>4999</v>
      </c>
      <c r="H2705" s="28">
        <f t="shared" si="540"/>
        <v>2399.52</v>
      </c>
      <c r="I2705" s="28">
        <v>1019.79</v>
      </c>
      <c r="J2705" s="27">
        <v>0</v>
      </c>
      <c r="K2705" s="27" t="s">
        <v>1744</v>
      </c>
      <c r="L2705" s="28">
        <f t="shared" si="541"/>
        <v>3419.31</v>
      </c>
      <c r="M2705" s="28">
        <f t="shared" si="542"/>
        <v>3419.31</v>
      </c>
      <c r="N2705" s="19">
        <v>2</v>
      </c>
    </row>
    <row r="2706" s="13" customFormat="1" customHeight="1" spans="1:14">
      <c r="A2706" s="19">
        <f t="shared" si="543"/>
        <v>2704</v>
      </c>
      <c r="B2706" s="19" t="s">
        <v>7923</v>
      </c>
      <c r="C2706" s="19" t="s">
        <v>7924</v>
      </c>
      <c r="D2706" s="20" t="s">
        <v>1702</v>
      </c>
      <c r="E2706" s="19" t="s">
        <v>2057</v>
      </c>
      <c r="F2706" s="27">
        <v>4999</v>
      </c>
      <c r="G2706" s="27">
        <v>4999</v>
      </c>
      <c r="H2706" s="28">
        <f t="shared" si="540"/>
        <v>2399.52</v>
      </c>
      <c r="I2706" s="28">
        <v>1019.79</v>
      </c>
      <c r="J2706" s="27">
        <v>0</v>
      </c>
      <c r="K2706" s="27" t="s">
        <v>1744</v>
      </c>
      <c r="L2706" s="28">
        <f t="shared" si="541"/>
        <v>3419.31</v>
      </c>
      <c r="M2706" s="28">
        <f t="shared" si="542"/>
        <v>3419.31</v>
      </c>
      <c r="N2706" s="19">
        <v>0</v>
      </c>
    </row>
    <row r="2707" s="13" customFormat="1" customHeight="1" spans="1:14">
      <c r="A2707" s="19">
        <f t="shared" si="543"/>
        <v>2705</v>
      </c>
      <c r="B2707" s="19" t="s">
        <v>7925</v>
      </c>
      <c r="C2707" s="19" t="s">
        <v>7926</v>
      </c>
      <c r="D2707" s="20" t="s">
        <v>1702</v>
      </c>
      <c r="E2707" s="19" t="s">
        <v>7927</v>
      </c>
      <c r="F2707" s="27">
        <v>4999</v>
      </c>
      <c r="G2707" s="27">
        <v>4999</v>
      </c>
      <c r="H2707" s="28">
        <f t="shared" si="540"/>
        <v>2399.52</v>
      </c>
      <c r="I2707" s="28">
        <v>1019.79</v>
      </c>
      <c r="J2707" s="27">
        <v>0</v>
      </c>
      <c r="K2707" s="27" t="s">
        <v>1744</v>
      </c>
      <c r="L2707" s="28">
        <f t="shared" si="541"/>
        <v>3419.31</v>
      </c>
      <c r="M2707" s="28">
        <f t="shared" si="542"/>
        <v>3419.31</v>
      </c>
      <c r="N2707" s="19">
        <v>0</v>
      </c>
    </row>
    <row r="2708" s="13" customFormat="1" customHeight="1" spans="1:14">
      <c r="A2708" s="19">
        <f t="shared" si="543"/>
        <v>2706</v>
      </c>
      <c r="B2708" s="19" t="s">
        <v>7928</v>
      </c>
      <c r="C2708" s="19" t="s">
        <v>7929</v>
      </c>
      <c r="D2708" s="20" t="s">
        <v>1702</v>
      </c>
      <c r="E2708" s="19" t="s">
        <v>7930</v>
      </c>
      <c r="F2708" s="27">
        <v>4999</v>
      </c>
      <c r="G2708" s="27">
        <v>4999</v>
      </c>
      <c r="H2708" s="28">
        <f t="shared" si="540"/>
        <v>799.84</v>
      </c>
      <c r="I2708" s="28">
        <v>339.93</v>
      </c>
      <c r="J2708" s="27">
        <v>0</v>
      </c>
      <c r="K2708" s="27" t="s">
        <v>1976</v>
      </c>
      <c r="L2708" s="28">
        <f t="shared" si="541"/>
        <v>1139.77</v>
      </c>
      <c r="M2708" s="28">
        <f t="shared" si="542"/>
        <v>1139.77</v>
      </c>
      <c r="N2708" s="19">
        <v>0</v>
      </c>
    </row>
    <row r="2709" s="13" customFormat="1" customHeight="1" spans="1:14">
      <c r="A2709" s="19">
        <f t="shared" si="543"/>
        <v>2707</v>
      </c>
      <c r="B2709" s="19" t="s">
        <v>7931</v>
      </c>
      <c r="C2709" s="19" t="s">
        <v>7932</v>
      </c>
      <c r="D2709" s="20" t="s">
        <v>1702</v>
      </c>
      <c r="E2709" s="19" t="s">
        <v>7933</v>
      </c>
      <c r="F2709" s="27">
        <v>4999</v>
      </c>
      <c r="G2709" s="27">
        <v>4999</v>
      </c>
      <c r="H2709" s="28">
        <f t="shared" si="540"/>
        <v>2399.52</v>
      </c>
      <c r="I2709" s="28">
        <v>1019.79</v>
      </c>
      <c r="J2709" s="27">
        <v>0</v>
      </c>
      <c r="K2709" s="27" t="s">
        <v>1744</v>
      </c>
      <c r="L2709" s="28">
        <f t="shared" si="541"/>
        <v>3419.31</v>
      </c>
      <c r="M2709" s="28">
        <f t="shared" si="542"/>
        <v>3419.31</v>
      </c>
      <c r="N2709" s="19">
        <v>2</v>
      </c>
    </row>
    <row r="2710" s="13" customFormat="1" customHeight="1" spans="1:14">
      <c r="A2710" s="19">
        <f t="shared" si="543"/>
        <v>2708</v>
      </c>
      <c r="B2710" s="19" t="s">
        <v>7934</v>
      </c>
      <c r="C2710" s="19" t="s">
        <v>7935</v>
      </c>
      <c r="D2710" s="20" t="s">
        <v>1705</v>
      </c>
      <c r="E2710" s="19" t="s">
        <v>3675</v>
      </c>
      <c r="F2710" s="27">
        <v>5200</v>
      </c>
      <c r="G2710" s="27">
        <v>5200</v>
      </c>
      <c r="H2710" s="28">
        <f t="shared" ref="H2710:H2723" si="544">F2710*0.16*(MID(K2710,12,2)-MID(K2710,5,2)+1)</f>
        <v>2496</v>
      </c>
      <c r="I2710" s="28">
        <v>1060.8</v>
      </c>
      <c r="J2710" s="27">
        <v>0</v>
      </c>
      <c r="K2710" s="27" t="s">
        <v>1744</v>
      </c>
      <c r="L2710" s="28">
        <f t="shared" ref="L2710:L2723" si="545">H2710+I2710</f>
        <v>3556.8</v>
      </c>
      <c r="M2710" s="28">
        <f t="shared" ref="M2710:M2723" si="546">L2710</f>
        <v>3556.8</v>
      </c>
      <c r="N2710" s="19">
        <v>30</v>
      </c>
    </row>
    <row r="2711" s="13" customFormat="1" customHeight="1" spans="1:14">
      <c r="A2711" s="19">
        <f t="shared" si="543"/>
        <v>2709</v>
      </c>
      <c r="B2711" s="19" t="s">
        <v>7936</v>
      </c>
      <c r="C2711" s="19" t="s">
        <v>3520</v>
      </c>
      <c r="D2711" s="20" t="s">
        <v>1705</v>
      </c>
      <c r="E2711" s="19" t="s">
        <v>3419</v>
      </c>
      <c r="F2711" s="27">
        <v>4999</v>
      </c>
      <c r="G2711" s="27">
        <v>4999</v>
      </c>
      <c r="H2711" s="28">
        <f t="shared" si="544"/>
        <v>2399.52</v>
      </c>
      <c r="I2711" s="28">
        <v>1019.79</v>
      </c>
      <c r="J2711" s="27">
        <v>0</v>
      </c>
      <c r="K2711" s="27" t="s">
        <v>1744</v>
      </c>
      <c r="L2711" s="28">
        <f t="shared" si="545"/>
        <v>3419.31</v>
      </c>
      <c r="M2711" s="28">
        <f t="shared" si="546"/>
        <v>3419.31</v>
      </c>
      <c r="N2711" s="19">
        <v>21</v>
      </c>
    </row>
    <row r="2712" s="13" customFormat="1" customHeight="1" spans="1:14">
      <c r="A2712" s="19">
        <f t="shared" si="543"/>
        <v>2710</v>
      </c>
      <c r="B2712" s="19" t="s">
        <v>7937</v>
      </c>
      <c r="C2712" s="19" t="s">
        <v>7938</v>
      </c>
      <c r="D2712" s="20" t="s">
        <v>1705</v>
      </c>
      <c r="E2712" s="19" t="s">
        <v>7939</v>
      </c>
      <c r="F2712" s="27">
        <v>4999</v>
      </c>
      <c r="G2712" s="27">
        <v>4999</v>
      </c>
      <c r="H2712" s="28">
        <f t="shared" si="544"/>
        <v>2399.52</v>
      </c>
      <c r="I2712" s="28">
        <v>1019.79</v>
      </c>
      <c r="J2712" s="27">
        <v>0</v>
      </c>
      <c r="K2712" s="27" t="s">
        <v>1744</v>
      </c>
      <c r="L2712" s="28">
        <f t="shared" si="545"/>
        <v>3419.31</v>
      </c>
      <c r="M2712" s="28">
        <f t="shared" si="546"/>
        <v>3419.31</v>
      </c>
      <c r="N2712" s="19">
        <v>15</v>
      </c>
    </row>
    <row r="2713" s="13" customFormat="1" customHeight="1" spans="1:14">
      <c r="A2713" s="19">
        <f t="shared" si="543"/>
        <v>2711</v>
      </c>
      <c r="B2713" s="19" t="s">
        <v>7940</v>
      </c>
      <c r="C2713" s="19" t="s">
        <v>7941</v>
      </c>
      <c r="D2713" s="20" t="s">
        <v>1705</v>
      </c>
      <c r="E2713" s="19" t="s">
        <v>4151</v>
      </c>
      <c r="F2713" s="27">
        <v>4999</v>
      </c>
      <c r="G2713" s="27">
        <v>4999</v>
      </c>
      <c r="H2713" s="28">
        <f t="shared" si="544"/>
        <v>2399.52</v>
      </c>
      <c r="I2713" s="28">
        <v>1019.79</v>
      </c>
      <c r="J2713" s="27">
        <v>0</v>
      </c>
      <c r="K2713" s="27" t="s">
        <v>1744</v>
      </c>
      <c r="L2713" s="28">
        <f t="shared" si="545"/>
        <v>3419.31</v>
      </c>
      <c r="M2713" s="28">
        <f t="shared" si="546"/>
        <v>3419.31</v>
      </c>
      <c r="N2713" s="19">
        <v>23</v>
      </c>
    </row>
    <row r="2714" s="13" customFormat="1" customHeight="1" spans="1:14">
      <c r="A2714" s="19">
        <f t="shared" ref="A2714:A2726" si="547">ROW()-2</f>
        <v>2712</v>
      </c>
      <c r="B2714" s="19" t="s">
        <v>7942</v>
      </c>
      <c r="C2714" s="19" t="s">
        <v>7943</v>
      </c>
      <c r="D2714" s="20" t="s">
        <v>1705</v>
      </c>
      <c r="E2714" s="19" t="s">
        <v>7944</v>
      </c>
      <c r="F2714" s="27">
        <v>5400</v>
      </c>
      <c r="G2714" s="27">
        <v>5400</v>
      </c>
      <c r="H2714" s="28">
        <f t="shared" si="544"/>
        <v>2592</v>
      </c>
      <c r="I2714" s="28">
        <v>1101.6</v>
      </c>
      <c r="J2714" s="27">
        <v>0</v>
      </c>
      <c r="K2714" s="27" t="s">
        <v>1744</v>
      </c>
      <c r="L2714" s="28">
        <f t="shared" si="545"/>
        <v>3693.6</v>
      </c>
      <c r="M2714" s="28">
        <f t="shared" si="546"/>
        <v>3693.6</v>
      </c>
      <c r="N2714" s="19">
        <v>13</v>
      </c>
    </row>
    <row r="2715" s="13" customFormat="1" customHeight="1" spans="1:14">
      <c r="A2715" s="19">
        <f t="shared" si="547"/>
        <v>2713</v>
      </c>
      <c r="B2715" s="19" t="s">
        <v>7945</v>
      </c>
      <c r="C2715" s="19" t="s">
        <v>7946</v>
      </c>
      <c r="D2715" s="20" t="s">
        <v>1705</v>
      </c>
      <c r="E2715" s="19" t="s">
        <v>1789</v>
      </c>
      <c r="F2715" s="27">
        <v>4999</v>
      </c>
      <c r="G2715" s="27">
        <v>4999</v>
      </c>
      <c r="H2715" s="28">
        <f t="shared" si="544"/>
        <v>2399.52</v>
      </c>
      <c r="I2715" s="28">
        <v>1019.79</v>
      </c>
      <c r="J2715" s="27">
        <v>0</v>
      </c>
      <c r="K2715" s="27" t="s">
        <v>1744</v>
      </c>
      <c r="L2715" s="28">
        <f t="shared" si="545"/>
        <v>3419.31</v>
      </c>
      <c r="M2715" s="28">
        <f t="shared" si="546"/>
        <v>3419.31</v>
      </c>
      <c r="N2715" s="19">
        <v>10</v>
      </c>
    </row>
    <row r="2716" s="13" customFormat="1" customHeight="1" spans="1:14">
      <c r="A2716" s="19">
        <f t="shared" si="547"/>
        <v>2714</v>
      </c>
      <c r="B2716" s="19" t="s">
        <v>7947</v>
      </c>
      <c r="C2716" s="19" t="s">
        <v>7948</v>
      </c>
      <c r="D2716" s="20" t="s">
        <v>1705</v>
      </c>
      <c r="E2716" s="19" t="s">
        <v>7949</v>
      </c>
      <c r="F2716" s="27">
        <v>5200</v>
      </c>
      <c r="G2716" s="27">
        <v>5200</v>
      </c>
      <c r="H2716" s="28">
        <f t="shared" si="544"/>
        <v>2496</v>
      </c>
      <c r="I2716" s="28">
        <v>1060.8</v>
      </c>
      <c r="J2716" s="27">
        <v>0</v>
      </c>
      <c r="K2716" s="27" t="s">
        <v>1744</v>
      </c>
      <c r="L2716" s="28">
        <f t="shared" si="545"/>
        <v>3556.8</v>
      </c>
      <c r="M2716" s="28">
        <f t="shared" si="546"/>
        <v>3556.8</v>
      </c>
      <c r="N2716" s="19">
        <v>10</v>
      </c>
    </row>
    <row r="2717" s="13" customFormat="1" customHeight="1" spans="1:14">
      <c r="A2717" s="19">
        <f t="shared" si="547"/>
        <v>2715</v>
      </c>
      <c r="B2717" s="27" t="s">
        <v>7950</v>
      </c>
      <c r="C2717" s="19" t="s">
        <v>4659</v>
      </c>
      <c r="D2717" s="20" t="s">
        <v>1705</v>
      </c>
      <c r="E2717" s="19" t="s">
        <v>7951</v>
      </c>
      <c r="F2717" s="27">
        <v>4999</v>
      </c>
      <c r="G2717" s="27">
        <v>4999</v>
      </c>
      <c r="H2717" s="28">
        <f t="shared" si="544"/>
        <v>2399.52</v>
      </c>
      <c r="I2717" s="28">
        <v>1019.79</v>
      </c>
      <c r="J2717" s="27">
        <v>0</v>
      </c>
      <c r="K2717" s="27" t="s">
        <v>1744</v>
      </c>
      <c r="L2717" s="28">
        <f t="shared" si="545"/>
        <v>3419.31</v>
      </c>
      <c r="M2717" s="28">
        <f t="shared" si="546"/>
        <v>3419.31</v>
      </c>
      <c r="N2717" s="19">
        <v>10</v>
      </c>
    </row>
    <row r="2718" s="13" customFormat="1" customHeight="1" spans="1:14">
      <c r="A2718" s="19">
        <f t="shared" si="547"/>
        <v>2716</v>
      </c>
      <c r="B2718" s="19" t="s">
        <v>7952</v>
      </c>
      <c r="C2718" s="19" t="s">
        <v>7953</v>
      </c>
      <c r="D2718" s="20" t="s">
        <v>1705</v>
      </c>
      <c r="E2718" s="19" t="s">
        <v>2095</v>
      </c>
      <c r="F2718" s="27">
        <v>4999</v>
      </c>
      <c r="G2718" s="27">
        <v>4999</v>
      </c>
      <c r="H2718" s="28">
        <f t="shared" si="544"/>
        <v>2399.52</v>
      </c>
      <c r="I2718" s="28">
        <v>1019.79</v>
      </c>
      <c r="J2718" s="27">
        <v>0</v>
      </c>
      <c r="K2718" s="27" t="s">
        <v>1744</v>
      </c>
      <c r="L2718" s="28">
        <f t="shared" si="545"/>
        <v>3419.31</v>
      </c>
      <c r="M2718" s="28">
        <f t="shared" si="546"/>
        <v>3419.31</v>
      </c>
      <c r="N2718" s="19">
        <v>5</v>
      </c>
    </row>
    <row r="2719" s="13" customFormat="1" customHeight="1" spans="1:14">
      <c r="A2719" s="19">
        <f t="shared" si="547"/>
        <v>2717</v>
      </c>
      <c r="B2719" s="19" t="s">
        <v>7954</v>
      </c>
      <c r="C2719" s="19" t="s">
        <v>7955</v>
      </c>
      <c r="D2719" s="20" t="s">
        <v>1705</v>
      </c>
      <c r="E2719" s="19" t="s">
        <v>7956</v>
      </c>
      <c r="F2719" s="27">
        <v>4999</v>
      </c>
      <c r="G2719" s="27">
        <v>4999</v>
      </c>
      <c r="H2719" s="28">
        <f t="shared" si="544"/>
        <v>2399.52</v>
      </c>
      <c r="I2719" s="28">
        <v>1019.79</v>
      </c>
      <c r="J2719" s="27">
        <v>0</v>
      </c>
      <c r="K2719" s="27" t="s">
        <v>1744</v>
      </c>
      <c r="L2719" s="28">
        <f t="shared" si="545"/>
        <v>3419.31</v>
      </c>
      <c r="M2719" s="28">
        <f t="shared" si="546"/>
        <v>3419.31</v>
      </c>
      <c r="N2719" s="19">
        <v>8</v>
      </c>
    </row>
    <row r="2720" s="13" customFormat="1" customHeight="1" spans="1:14">
      <c r="A2720" s="19">
        <f t="shared" si="547"/>
        <v>2718</v>
      </c>
      <c r="B2720" s="19" t="s">
        <v>7957</v>
      </c>
      <c r="C2720" s="19" t="s">
        <v>7958</v>
      </c>
      <c r="D2720" s="20" t="s">
        <v>1705</v>
      </c>
      <c r="E2720" s="19" t="s">
        <v>4276</v>
      </c>
      <c r="F2720" s="27">
        <v>4999</v>
      </c>
      <c r="G2720" s="27">
        <v>4999</v>
      </c>
      <c r="H2720" s="28">
        <f t="shared" si="544"/>
        <v>2399.52</v>
      </c>
      <c r="I2720" s="28">
        <v>1019.79</v>
      </c>
      <c r="J2720" s="27">
        <v>0</v>
      </c>
      <c r="K2720" s="27" t="s">
        <v>1744</v>
      </c>
      <c r="L2720" s="28">
        <f t="shared" si="545"/>
        <v>3419.31</v>
      </c>
      <c r="M2720" s="28">
        <f t="shared" si="546"/>
        <v>3419.31</v>
      </c>
      <c r="N2720" s="19">
        <v>3</v>
      </c>
    </row>
    <row r="2721" s="13" customFormat="1" customHeight="1" spans="1:14">
      <c r="A2721" s="19">
        <f t="shared" si="547"/>
        <v>2719</v>
      </c>
      <c r="B2721" s="19" t="s">
        <v>7959</v>
      </c>
      <c r="C2721" s="19" t="s">
        <v>5833</v>
      </c>
      <c r="D2721" s="20" t="s">
        <v>1705</v>
      </c>
      <c r="E2721" s="19" t="s">
        <v>7960</v>
      </c>
      <c r="F2721" s="27">
        <v>4999</v>
      </c>
      <c r="G2721" s="27">
        <v>4999</v>
      </c>
      <c r="H2721" s="28">
        <f t="shared" si="544"/>
        <v>2399.52</v>
      </c>
      <c r="I2721" s="28">
        <v>1019.79</v>
      </c>
      <c r="J2721" s="27">
        <v>0</v>
      </c>
      <c r="K2721" s="27" t="s">
        <v>1744</v>
      </c>
      <c r="L2721" s="28">
        <f t="shared" si="545"/>
        <v>3419.31</v>
      </c>
      <c r="M2721" s="28">
        <f t="shared" si="546"/>
        <v>3419.31</v>
      </c>
      <c r="N2721" s="19">
        <v>3</v>
      </c>
    </row>
    <row r="2722" s="13" customFormat="1" customHeight="1" spans="1:14">
      <c r="A2722" s="19">
        <f t="shared" si="547"/>
        <v>2720</v>
      </c>
      <c r="B2722" s="19" t="s">
        <v>7961</v>
      </c>
      <c r="C2722" s="19" t="s">
        <v>3781</v>
      </c>
      <c r="D2722" s="20" t="s">
        <v>1705</v>
      </c>
      <c r="E2722" s="19" t="s">
        <v>1897</v>
      </c>
      <c r="F2722" s="27">
        <v>4999</v>
      </c>
      <c r="G2722" s="27">
        <v>4999</v>
      </c>
      <c r="H2722" s="28">
        <f t="shared" si="544"/>
        <v>1599.68</v>
      </c>
      <c r="I2722" s="28">
        <v>679.86</v>
      </c>
      <c r="J2722" s="27"/>
      <c r="K2722" s="27" t="s">
        <v>2303</v>
      </c>
      <c r="L2722" s="28">
        <f t="shared" si="545"/>
        <v>2279.54</v>
      </c>
      <c r="M2722" s="28">
        <f t="shared" si="546"/>
        <v>2279.54</v>
      </c>
      <c r="N2722" s="19">
        <v>0</v>
      </c>
    </row>
    <row r="2723" s="13" customFormat="1" customHeight="1" spans="1:14">
      <c r="A2723" s="19">
        <f t="shared" ref="A2723:A2732" si="548">ROW()-2</f>
        <v>2721</v>
      </c>
      <c r="B2723" s="19" t="s">
        <v>7962</v>
      </c>
      <c r="C2723" s="19" t="s">
        <v>5144</v>
      </c>
      <c r="D2723" s="20" t="s">
        <v>1705</v>
      </c>
      <c r="E2723" s="19" t="s">
        <v>2460</v>
      </c>
      <c r="F2723" s="27">
        <v>5200</v>
      </c>
      <c r="G2723" s="27">
        <v>5200</v>
      </c>
      <c r="H2723" s="28">
        <f t="shared" si="544"/>
        <v>2496</v>
      </c>
      <c r="I2723" s="28">
        <v>1060.8</v>
      </c>
      <c r="J2723" s="27">
        <v>0</v>
      </c>
      <c r="K2723" s="27" t="s">
        <v>1744</v>
      </c>
      <c r="L2723" s="28">
        <f t="shared" si="545"/>
        <v>3556.8</v>
      </c>
      <c r="M2723" s="28">
        <f t="shared" si="546"/>
        <v>3556.8</v>
      </c>
      <c r="N2723" s="19">
        <v>2</v>
      </c>
    </row>
    <row r="2724" s="13" customFormat="1" customHeight="1" spans="1:14">
      <c r="A2724" s="19">
        <f t="shared" si="548"/>
        <v>2722</v>
      </c>
      <c r="B2724" s="19" t="s">
        <v>7963</v>
      </c>
      <c r="C2724" s="19" t="s">
        <v>7964</v>
      </c>
      <c r="D2724" s="20" t="s">
        <v>1708</v>
      </c>
      <c r="E2724" s="19" t="s">
        <v>7965</v>
      </c>
      <c r="F2724" s="27">
        <v>4999</v>
      </c>
      <c r="G2724" s="27">
        <v>4999</v>
      </c>
      <c r="H2724" s="28">
        <f t="shared" ref="H2724:H2726" si="549">F2724*0.16*(MID(K2724,12,2)-MID(K2724,5,2)+1)</f>
        <v>2399.52</v>
      </c>
      <c r="I2724" s="28">
        <v>1019.79</v>
      </c>
      <c r="J2724" s="27">
        <v>0</v>
      </c>
      <c r="K2724" s="27" t="s">
        <v>1744</v>
      </c>
      <c r="L2724" s="28">
        <f t="shared" ref="L2724:L2726" si="550">H2724+I2724</f>
        <v>3419.31</v>
      </c>
      <c r="M2724" s="28">
        <f t="shared" ref="M2724:M2726" si="551">L2724</f>
        <v>3419.31</v>
      </c>
      <c r="N2724" s="19">
        <v>18</v>
      </c>
    </row>
    <row r="2725" s="13" customFormat="1" customHeight="1" spans="1:14">
      <c r="A2725" s="19">
        <f t="shared" si="548"/>
        <v>2723</v>
      </c>
      <c r="B2725" s="19" t="s">
        <v>7966</v>
      </c>
      <c r="C2725" s="19" t="s">
        <v>7967</v>
      </c>
      <c r="D2725" s="20" t="s">
        <v>1708</v>
      </c>
      <c r="E2725" s="19" t="s">
        <v>7968</v>
      </c>
      <c r="F2725" s="27">
        <v>5400</v>
      </c>
      <c r="G2725" s="27">
        <v>5400</v>
      </c>
      <c r="H2725" s="28">
        <f t="shared" si="549"/>
        <v>864</v>
      </c>
      <c r="I2725" s="28">
        <v>367.2</v>
      </c>
      <c r="J2725" s="27">
        <v>0</v>
      </c>
      <c r="K2725" s="27" t="s">
        <v>1976</v>
      </c>
      <c r="L2725" s="28">
        <f t="shared" si="550"/>
        <v>1231.2</v>
      </c>
      <c r="M2725" s="28">
        <f t="shared" si="551"/>
        <v>1231.2</v>
      </c>
      <c r="N2725" s="19">
        <v>0</v>
      </c>
    </row>
    <row r="2726" s="13" customFormat="1" customHeight="1" spans="1:14">
      <c r="A2726" s="19">
        <f t="shared" si="548"/>
        <v>2724</v>
      </c>
      <c r="B2726" s="19" t="s">
        <v>7969</v>
      </c>
      <c r="C2726" s="19" t="s">
        <v>7970</v>
      </c>
      <c r="D2726" s="20" t="s">
        <v>1708</v>
      </c>
      <c r="E2726" s="19" t="s">
        <v>7971</v>
      </c>
      <c r="F2726" s="27">
        <v>5400</v>
      </c>
      <c r="G2726" s="27">
        <v>5400</v>
      </c>
      <c r="H2726" s="28">
        <f t="shared" si="549"/>
        <v>864</v>
      </c>
      <c r="I2726" s="28">
        <v>367.2</v>
      </c>
      <c r="J2726" s="27">
        <v>0</v>
      </c>
      <c r="K2726" s="27" t="s">
        <v>1976</v>
      </c>
      <c r="L2726" s="28">
        <f t="shared" si="550"/>
        <v>1231.2</v>
      </c>
      <c r="M2726" s="28">
        <f t="shared" si="551"/>
        <v>1231.2</v>
      </c>
      <c r="N2726" s="19">
        <v>0</v>
      </c>
    </row>
    <row r="2727" s="13" customFormat="1" customHeight="1" spans="1:14">
      <c r="A2727" s="19">
        <f t="shared" si="548"/>
        <v>2725</v>
      </c>
      <c r="B2727" s="19" t="s">
        <v>7972</v>
      </c>
      <c r="C2727" s="19" t="s">
        <v>7973</v>
      </c>
      <c r="D2727" s="20" t="s">
        <v>1711</v>
      </c>
      <c r="E2727" s="19" t="s">
        <v>4416</v>
      </c>
      <c r="F2727" s="27">
        <v>5200</v>
      </c>
      <c r="G2727" s="27">
        <v>5200</v>
      </c>
      <c r="H2727" s="28">
        <f t="shared" ref="H2727:H2733" si="552">F2727*0.16*(MID(K2727,12,2)-MID(K2727,5,2)+1)</f>
        <v>2496</v>
      </c>
      <c r="I2727" s="28">
        <v>1060.8</v>
      </c>
      <c r="J2727" s="27">
        <v>0</v>
      </c>
      <c r="K2727" s="27" t="s">
        <v>1744</v>
      </c>
      <c r="L2727" s="28">
        <f t="shared" ref="L2727:L2733" si="553">H2727+I2727</f>
        <v>3556.8</v>
      </c>
      <c r="M2727" s="28">
        <f t="shared" ref="M2727:M2733" si="554">L2727</f>
        <v>3556.8</v>
      </c>
      <c r="N2727" s="19">
        <v>30</v>
      </c>
    </row>
    <row r="2728" s="13" customFormat="1" customHeight="1" spans="1:14">
      <c r="A2728" s="19">
        <f t="shared" si="548"/>
        <v>2726</v>
      </c>
      <c r="B2728" s="19" t="s">
        <v>7974</v>
      </c>
      <c r="C2728" s="19" t="s">
        <v>7740</v>
      </c>
      <c r="D2728" s="20" t="s">
        <v>1711</v>
      </c>
      <c r="E2728" s="19" t="s">
        <v>1918</v>
      </c>
      <c r="F2728" s="27">
        <v>5200</v>
      </c>
      <c r="G2728" s="27">
        <v>5200</v>
      </c>
      <c r="H2728" s="28">
        <f t="shared" si="552"/>
        <v>2496</v>
      </c>
      <c r="I2728" s="28">
        <v>1060.8</v>
      </c>
      <c r="J2728" s="27">
        <v>0</v>
      </c>
      <c r="K2728" s="27" t="s">
        <v>1744</v>
      </c>
      <c r="L2728" s="28">
        <f t="shared" si="553"/>
        <v>3556.8</v>
      </c>
      <c r="M2728" s="28">
        <f t="shared" si="554"/>
        <v>3556.8</v>
      </c>
      <c r="N2728" s="19">
        <v>30</v>
      </c>
    </row>
    <row r="2729" s="13" customFormat="1" customHeight="1" spans="1:14">
      <c r="A2729" s="19">
        <f t="shared" si="548"/>
        <v>2727</v>
      </c>
      <c r="B2729" s="19" t="s">
        <v>7975</v>
      </c>
      <c r="C2729" s="19" t="s">
        <v>7976</v>
      </c>
      <c r="D2729" s="20" t="s">
        <v>1711</v>
      </c>
      <c r="E2729" s="19" t="s">
        <v>5256</v>
      </c>
      <c r="F2729" s="27">
        <v>4999</v>
      </c>
      <c r="G2729" s="27">
        <v>4999</v>
      </c>
      <c r="H2729" s="28">
        <f t="shared" si="552"/>
        <v>2399.52</v>
      </c>
      <c r="I2729" s="28">
        <v>1019.79</v>
      </c>
      <c r="J2729" s="27">
        <v>0</v>
      </c>
      <c r="K2729" s="27" t="s">
        <v>1744</v>
      </c>
      <c r="L2729" s="28">
        <f t="shared" si="553"/>
        <v>3419.31</v>
      </c>
      <c r="M2729" s="28">
        <f t="shared" si="554"/>
        <v>3419.31</v>
      </c>
      <c r="N2729" s="19">
        <v>22</v>
      </c>
    </row>
    <row r="2730" s="13" customFormat="1" customHeight="1" spans="1:14">
      <c r="A2730" s="19">
        <f t="shared" si="548"/>
        <v>2728</v>
      </c>
      <c r="B2730" s="19" t="s">
        <v>7977</v>
      </c>
      <c r="C2730" s="19" t="s">
        <v>7978</v>
      </c>
      <c r="D2730" s="20" t="s">
        <v>1711</v>
      </c>
      <c r="E2730" s="19" t="s">
        <v>2177</v>
      </c>
      <c r="F2730" s="27">
        <v>5200</v>
      </c>
      <c r="G2730" s="27">
        <v>5200</v>
      </c>
      <c r="H2730" s="28">
        <f t="shared" si="552"/>
        <v>2496</v>
      </c>
      <c r="I2730" s="28">
        <v>1060.8</v>
      </c>
      <c r="J2730" s="27">
        <v>0</v>
      </c>
      <c r="K2730" s="27" t="s">
        <v>1744</v>
      </c>
      <c r="L2730" s="28">
        <f t="shared" si="553"/>
        <v>3556.8</v>
      </c>
      <c r="M2730" s="28">
        <f t="shared" si="554"/>
        <v>3556.8</v>
      </c>
      <c r="N2730" s="19">
        <v>21</v>
      </c>
    </row>
    <row r="2731" s="13" customFormat="1" customHeight="1" spans="1:14">
      <c r="A2731" s="19">
        <f t="shared" si="548"/>
        <v>2729</v>
      </c>
      <c r="B2731" s="19" t="s">
        <v>7979</v>
      </c>
      <c r="C2731" s="19" t="s">
        <v>7980</v>
      </c>
      <c r="D2731" s="20" t="s">
        <v>1711</v>
      </c>
      <c r="E2731" s="19" t="s">
        <v>2392</v>
      </c>
      <c r="F2731" s="27">
        <v>5200</v>
      </c>
      <c r="G2731" s="27">
        <v>5200</v>
      </c>
      <c r="H2731" s="28">
        <f t="shared" si="552"/>
        <v>2496</v>
      </c>
      <c r="I2731" s="28">
        <v>1060.8</v>
      </c>
      <c r="J2731" s="27">
        <v>0</v>
      </c>
      <c r="K2731" s="27" t="s">
        <v>1744</v>
      </c>
      <c r="L2731" s="28">
        <f t="shared" si="553"/>
        <v>3556.8</v>
      </c>
      <c r="M2731" s="28">
        <f t="shared" si="554"/>
        <v>3556.8</v>
      </c>
      <c r="N2731" s="19">
        <v>34</v>
      </c>
    </row>
    <row r="2732" s="13" customFormat="1" customHeight="1" spans="1:14">
      <c r="A2732" s="19">
        <f t="shared" si="548"/>
        <v>2730</v>
      </c>
      <c r="B2732" s="19" t="s">
        <v>7981</v>
      </c>
      <c r="C2732" s="19" t="s">
        <v>7982</v>
      </c>
      <c r="D2732" s="20" t="s">
        <v>1711</v>
      </c>
      <c r="E2732" s="19" t="s">
        <v>2298</v>
      </c>
      <c r="F2732" s="27">
        <v>4999</v>
      </c>
      <c r="G2732" s="27">
        <v>4999</v>
      </c>
      <c r="H2732" s="28">
        <f t="shared" si="552"/>
        <v>799.84</v>
      </c>
      <c r="I2732" s="28">
        <v>339.93</v>
      </c>
      <c r="J2732" s="27"/>
      <c r="K2732" s="27" t="s">
        <v>1976</v>
      </c>
      <c r="L2732" s="28">
        <f t="shared" si="553"/>
        <v>1139.77</v>
      </c>
      <c r="M2732" s="28">
        <f t="shared" si="554"/>
        <v>1139.77</v>
      </c>
      <c r="N2732" s="19">
        <v>0</v>
      </c>
    </row>
    <row r="2733" s="13" customFormat="1" customHeight="1" spans="1:14">
      <c r="A2733" s="19">
        <f t="shared" ref="A2733:A2742" si="555">ROW()-2</f>
        <v>2731</v>
      </c>
      <c r="B2733" s="19" t="s">
        <v>7983</v>
      </c>
      <c r="C2733" s="19" t="s">
        <v>2883</v>
      </c>
      <c r="D2733" s="20" t="s">
        <v>1711</v>
      </c>
      <c r="E2733" s="19" t="s">
        <v>7984</v>
      </c>
      <c r="F2733" s="27">
        <v>4999</v>
      </c>
      <c r="G2733" s="27">
        <v>4999</v>
      </c>
      <c r="H2733" s="28">
        <f t="shared" si="552"/>
        <v>2399.52</v>
      </c>
      <c r="I2733" s="28">
        <v>1019.79</v>
      </c>
      <c r="J2733" s="27">
        <v>0</v>
      </c>
      <c r="K2733" s="27" t="s">
        <v>1744</v>
      </c>
      <c r="L2733" s="28">
        <f t="shared" si="553"/>
        <v>3419.31</v>
      </c>
      <c r="M2733" s="28">
        <f t="shared" si="554"/>
        <v>3419.31</v>
      </c>
      <c r="N2733" s="19">
        <v>15</v>
      </c>
    </row>
    <row r="2734" s="13" customFormat="1" customHeight="1" spans="1:14">
      <c r="A2734" s="19">
        <f t="shared" si="555"/>
        <v>2732</v>
      </c>
      <c r="B2734" s="19" t="s">
        <v>7985</v>
      </c>
      <c r="C2734" s="19" t="s">
        <v>4496</v>
      </c>
      <c r="D2734" s="20" t="s">
        <v>1714</v>
      </c>
      <c r="E2734" s="19" t="s">
        <v>3135</v>
      </c>
      <c r="F2734" s="27">
        <v>5200</v>
      </c>
      <c r="G2734" s="27">
        <v>5200</v>
      </c>
      <c r="H2734" s="28">
        <f t="shared" ref="H2734:H2739" si="556">F2734*0.16*(MID(K2734,12,2)-MID(K2734,5,2)+1)</f>
        <v>2496</v>
      </c>
      <c r="I2734" s="28">
        <v>1060.8</v>
      </c>
      <c r="J2734" s="27">
        <v>0</v>
      </c>
      <c r="K2734" s="27" t="s">
        <v>1744</v>
      </c>
      <c r="L2734" s="28">
        <f t="shared" ref="L2734:L2739" si="557">H2734+I2734</f>
        <v>3556.8</v>
      </c>
      <c r="M2734" s="28">
        <f t="shared" ref="M2734:M2739" si="558">L2734</f>
        <v>3556.8</v>
      </c>
      <c r="N2734" s="19">
        <v>24</v>
      </c>
    </row>
    <row r="2735" s="13" customFormat="1" customHeight="1" spans="1:14">
      <c r="A2735" s="19">
        <f t="shared" si="555"/>
        <v>2733</v>
      </c>
      <c r="B2735" s="19" t="s">
        <v>7986</v>
      </c>
      <c r="C2735" s="19" t="s">
        <v>6212</v>
      </c>
      <c r="D2735" s="20" t="s">
        <v>1714</v>
      </c>
      <c r="E2735" s="19" t="s">
        <v>2539</v>
      </c>
      <c r="F2735" s="27">
        <v>4999</v>
      </c>
      <c r="G2735" s="27">
        <v>4999</v>
      </c>
      <c r="H2735" s="28">
        <f t="shared" si="556"/>
        <v>2399.52</v>
      </c>
      <c r="I2735" s="28">
        <v>1019.79</v>
      </c>
      <c r="J2735" s="27">
        <v>0</v>
      </c>
      <c r="K2735" s="27" t="s">
        <v>1744</v>
      </c>
      <c r="L2735" s="28">
        <f t="shared" si="557"/>
        <v>3419.31</v>
      </c>
      <c r="M2735" s="28">
        <f t="shared" si="558"/>
        <v>3419.31</v>
      </c>
      <c r="N2735" s="19">
        <v>16</v>
      </c>
    </row>
    <row r="2736" s="13" customFormat="1" customHeight="1" spans="1:14">
      <c r="A2736" s="19">
        <f t="shared" si="555"/>
        <v>2734</v>
      </c>
      <c r="B2736" s="19" t="s">
        <v>7987</v>
      </c>
      <c r="C2736" s="19" t="s">
        <v>7988</v>
      </c>
      <c r="D2736" s="20" t="s">
        <v>1714</v>
      </c>
      <c r="E2736" s="19" t="s">
        <v>7989</v>
      </c>
      <c r="F2736" s="27">
        <v>4999</v>
      </c>
      <c r="G2736" s="27">
        <v>4999</v>
      </c>
      <c r="H2736" s="28">
        <f t="shared" si="556"/>
        <v>2399.52</v>
      </c>
      <c r="I2736" s="28">
        <v>1019.79</v>
      </c>
      <c r="J2736" s="27">
        <v>0</v>
      </c>
      <c r="K2736" s="27" t="s">
        <v>1744</v>
      </c>
      <c r="L2736" s="28">
        <f t="shared" si="557"/>
        <v>3419.31</v>
      </c>
      <c r="M2736" s="28">
        <f t="shared" si="558"/>
        <v>3419.31</v>
      </c>
      <c r="N2736" s="19">
        <v>8</v>
      </c>
    </row>
    <row r="2737" s="13" customFormat="1" customHeight="1" spans="1:14">
      <c r="A2737" s="19">
        <f t="shared" si="555"/>
        <v>2735</v>
      </c>
      <c r="B2737" s="19" t="s">
        <v>7990</v>
      </c>
      <c r="C2737" s="19" t="s">
        <v>7991</v>
      </c>
      <c r="D2737" s="20" t="s">
        <v>1714</v>
      </c>
      <c r="E2737" s="19" t="s">
        <v>1936</v>
      </c>
      <c r="F2737" s="27">
        <v>4999</v>
      </c>
      <c r="G2737" s="27">
        <v>4999</v>
      </c>
      <c r="H2737" s="28">
        <f t="shared" si="556"/>
        <v>2399.52</v>
      </c>
      <c r="I2737" s="28">
        <v>1019.79</v>
      </c>
      <c r="J2737" s="27">
        <v>0</v>
      </c>
      <c r="K2737" s="27" t="s">
        <v>1744</v>
      </c>
      <c r="L2737" s="28">
        <f t="shared" si="557"/>
        <v>3419.31</v>
      </c>
      <c r="M2737" s="28">
        <f t="shared" si="558"/>
        <v>3419.31</v>
      </c>
      <c r="N2737" s="19">
        <v>4</v>
      </c>
    </row>
    <row r="2738" s="13" customFormat="1" customHeight="1" spans="1:14">
      <c r="A2738" s="19">
        <f t="shared" si="555"/>
        <v>2736</v>
      </c>
      <c r="B2738" s="19" t="s">
        <v>7992</v>
      </c>
      <c r="C2738" s="19" t="s">
        <v>6047</v>
      </c>
      <c r="D2738" s="20" t="s">
        <v>1714</v>
      </c>
      <c r="E2738" s="19" t="s">
        <v>6518</v>
      </c>
      <c r="F2738" s="27">
        <v>4999</v>
      </c>
      <c r="G2738" s="27">
        <v>4999</v>
      </c>
      <c r="H2738" s="28">
        <f t="shared" si="556"/>
        <v>2399.52</v>
      </c>
      <c r="I2738" s="28">
        <v>1019.79</v>
      </c>
      <c r="J2738" s="27">
        <v>0</v>
      </c>
      <c r="K2738" s="27" t="s">
        <v>1744</v>
      </c>
      <c r="L2738" s="28">
        <f t="shared" si="557"/>
        <v>3419.31</v>
      </c>
      <c r="M2738" s="28">
        <f t="shared" si="558"/>
        <v>3419.31</v>
      </c>
      <c r="N2738" s="19">
        <v>1</v>
      </c>
    </row>
    <row r="2739" s="13" customFormat="1" customHeight="1" spans="1:14">
      <c r="A2739" s="19">
        <f t="shared" si="555"/>
        <v>2737</v>
      </c>
      <c r="B2739" s="19" t="s">
        <v>7993</v>
      </c>
      <c r="C2739" s="19" t="s">
        <v>7994</v>
      </c>
      <c r="D2739" s="20" t="s">
        <v>1714</v>
      </c>
      <c r="E2739" s="19" t="s">
        <v>2573</v>
      </c>
      <c r="F2739" s="27">
        <v>4999</v>
      </c>
      <c r="G2739" s="27">
        <v>4999</v>
      </c>
      <c r="H2739" s="28">
        <f t="shared" si="556"/>
        <v>2399.52</v>
      </c>
      <c r="I2739" s="28">
        <v>1019.79</v>
      </c>
      <c r="J2739" s="27">
        <v>0</v>
      </c>
      <c r="K2739" s="27" t="s">
        <v>1744</v>
      </c>
      <c r="L2739" s="28">
        <f t="shared" si="557"/>
        <v>3419.31</v>
      </c>
      <c r="M2739" s="28">
        <f t="shared" si="558"/>
        <v>3419.31</v>
      </c>
      <c r="N2739" s="19">
        <v>1</v>
      </c>
    </row>
    <row r="2740" s="13" customFormat="1" customHeight="1" spans="1:14">
      <c r="A2740" s="19">
        <f t="shared" si="555"/>
        <v>2738</v>
      </c>
      <c r="B2740" s="19" t="s">
        <v>7995</v>
      </c>
      <c r="C2740" s="19" t="s">
        <v>3321</v>
      </c>
      <c r="D2740" s="20" t="s">
        <v>1717</v>
      </c>
      <c r="E2740" s="19" t="s">
        <v>1775</v>
      </c>
      <c r="F2740" s="27">
        <v>4999</v>
      </c>
      <c r="G2740" s="27">
        <v>4999</v>
      </c>
      <c r="H2740" s="28">
        <f t="shared" ref="H2740:H2747" si="559">F2740*0.16*(MID(K2740,12,2)-MID(K2740,5,2)+1)</f>
        <v>2399.52</v>
      </c>
      <c r="I2740" s="28">
        <v>1019.79</v>
      </c>
      <c r="J2740" s="27">
        <v>0</v>
      </c>
      <c r="K2740" s="27" t="s">
        <v>1744</v>
      </c>
      <c r="L2740" s="28">
        <f t="shared" ref="L2740:L2747" si="560">H2740+I2740</f>
        <v>3419.31</v>
      </c>
      <c r="M2740" s="28">
        <f t="shared" ref="M2740:M2747" si="561">L2740</f>
        <v>3419.31</v>
      </c>
      <c r="N2740" s="19">
        <v>20</v>
      </c>
    </row>
    <row r="2741" s="13" customFormat="1" customHeight="1" spans="1:14">
      <c r="A2741" s="19">
        <f t="shared" si="555"/>
        <v>2739</v>
      </c>
      <c r="B2741" s="19" t="s">
        <v>7996</v>
      </c>
      <c r="C2741" s="19" t="s">
        <v>7997</v>
      </c>
      <c r="D2741" s="20" t="s">
        <v>1717</v>
      </c>
      <c r="E2741" s="19" t="s">
        <v>7998</v>
      </c>
      <c r="F2741" s="27">
        <v>4999</v>
      </c>
      <c r="G2741" s="27">
        <v>4999</v>
      </c>
      <c r="H2741" s="28">
        <f t="shared" si="559"/>
        <v>2399.52</v>
      </c>
      <c r="I2741" s="28">
        <v>1019.79</v>
      </c>
      <c r="J2741" s="27">
        <v>0</v>
      </c>
      <c r="K2741" s="27" t="s">
        <v>1744</v>
      </c>
      <c r="L2741" s="28">
        <f t="shared" si="560"/>
        <v>3419.31</v>
      </c>
      <c r="M2741" s="28">
        <f t="shared" si="561"/>
        <v>3419.31</v>
      </c>
      <c r="N2741" s="19">
        <v>13</v>
      </c>
    </row>
    <row r="2742" s="13" customFormat="1" customHeight="1" spans="1:14">
      <c r="A2742" s="19">
        <f t="shared" si="555"/>
        <v>2740</v>
      </c>
      <c r="B2742" s="19" t="s">
        <v>7999</v>
      </c>
      <c r="C2742" s="19" t="s">
        <v>8000</v>
      </c>
      <c r="D2742" s="20" t="s">
        <v>1717</v>
      </c>
      <c r="E2742" s="19" t="s">
        <v>8001</v>
      </c>
      <c r="F2742" s="27">
        <v>4999</v>
      </c>
      <c r="G2742" s="27">
        <v>4999</v>
      </c>
      <c r="H2742" s="28">
        <f t="shared" si="559"/>
        <v>2399.52</v>
      </c>
      <c r="I2742" s="28">
        <v>1019.79</v>
      </c>
      <c r="J2742" s="27">
        <v>0</v>
      </c>
      <c r="K2742" s="27" t="s">
        <v>1744</v>
      </c>
      <c r="L2742" s="28">
        <f t="shared" si="560"/>
        <v>3419.31</v>
      </c>
      <c r="M2742" s="28">
        <f t="shared" si="561"/>
        <v>3419.31</v>
      </c>
      <c r="N2742" s="19">
        <v>12</v>
      </c>
    </row>
    <row r="2743" s="13" customFormat="1" customHeight="1" spans="1:14">
      <c r="A2743" s="19">
        <f t="shared" ref="A2743:A2751" si="562">ROW()-2</f>
        <v>2741</v>
      </c>
      <c r="B2743" s="19" t="s">
        <v>8002</v>
      </c>
      <c r="C2743" s="19" t="s">
        <v>8003</v>
      </c>
      <c r="D2743" s="20" t="s">
        <v>1717</v>
      </c>
      <c r="E2743" s="19" t="s">
        <v>8004</v>
      </c>
      <c r="F2743" s="27">
        <v>5200</v>
      </c>
      <c r="G2743" s="27">
        <v>5200</v>
      </c>
      <c r="H2743" s="28">
        <f t="shared" si="559"/>
        <v>2496</v>
      </c>
      <c r="I2743" s="28">
        <v>1060.8</v>
      </c>
      <c r="J2743" s="27">
        <v>0</v>
      </c>
      <c r="K2743" s="27" t="s">
        <v>1744</v>
      </c>
      <c r="L2743" s="28">
        <f t="shared" si="560"/>
        <v>3556.8</v>
      </c>
      <c r="M2743" s="28">
        <f t="shared" si="561"/>
        <v>3556.8</v>
      </c>
      <c r="N2743" s="19">
        <v>9</v>
      </c>
    </row>
    <row r="2744" s="13" customFormat="1" customHeight="1" spans="1:14">
      <c r="A2744" s="19">
        <f t="shared" si="562"/>
        <v>2742</v>
      </c>
      <c r="B2744" s="19" t="s">
        <v>8005</v>
      </c>
      <c r="C2744" s="19" t="s">
        <v>8006</v>
      </c>
      <c r="D2744" s="20" t="s">
        <v>1717</v>
      </c>
      <c r="E2744" s="19" t="s">
        <v>2083</v>
      </c>
      <c r="F2744" s="27">
        <v>4999</v>
      </c>
      <c r="G2744" s="27">
        <v>4999</v>
      </c>
      <c r="H2744" s="28">
        <f t="shared" si="559"/>
        <v>2399.52</v>
      </c>
      <c r="I2744" s="28">
        <v>1019.79</v>
      </c>
      <c r="J2744" s="27">
        <v>0</v>
      </c>
      <c r="K2744" s="27" t="s">
        <v>1744</v>
      </c>
      <c r="L2744" s="28">
        <f t="shared" si="560"/>
        <v>3419.31</v>
      </c>
      <c r="M2744" s="28">
        <f t="shared" si="561"/>
        <v>3419.31</v>
      </c>
      <c r="N2744" s="19">
        <v>6</v>
      </c>
    </row>
    <row r="2745" s="13" customFormat="1" customHeight="1" spans="1:14">
      <c r="A2745" s="19">
        <f t="shared" si="562"/>
        <v>2743</v>
      </c>
      <c r="B2745" s="19" t="s">
        <v>8007</v>
      </c>
      <c r="C2745" s="19" t="s">
        <v>4568</v>
      </c>
      <c r="D2745" s="20" t="s">
        <v>1717</v>
      </c>
      <c r="E2745" s="19" t="s">
        <v>3521</v>
      </c>
      <c r="F2745" s="27">
        <v>4999</v>
      </c>
      <c r="G2745" s="27">
        <v>4999</v>
      </c>
      <c r="H2745" s="28">
        <f t="shared" si="559"/>
        <v>2399.52</v>
      </c>
      <c r="I2745" s="28">
        <v>1019.79</v>
      </c>
      <c r="J2745" s="27">
        <v>0</v>
      </c>
      <c r="K2745" s="27" t="s">
        <v>1744</v>
      </c>
      <c r="L2745" s="28">
        <f t="shared" si="560"/>
        <v>3419.31</v>
      </c>
      <c r="M2745" s="28">
        <f t="shared" si="561"/>
        <v>3419.31</v>
      </c>
      <c r="N2745" s="19">
        <v>7</v>
      </c>
    </row>
    <row r="2746" s="13" customFormat="1" customHeight="1" spans="1:14">
      <c r="A2746" s="19">
        <f t="shared" si="562"/>
        <v>2744</v>
      </c>
      <c r="B2746" s="19" t="s">
        <v>8008</v>
      </c>
      <c r="C2746" s="19" t="s">
        <v>8009</v>
      </c>
      <c r="D2746" s="20" t="s">
        <v>1717</v>
      </c>
      <c r="E2746" s="19" t="s">
        <v>5574</v>
      </c>
      <c r="F2746" s="27">
        <v>5200</v>
      </c>
      <c r="G2746" s="27">
        <v>5200</v>
      </c>
      <c r="H2746" s="28">
        <f t="shared" si="559"/>
        <v>832</v>
      </c>
      <c r="I2746" s="28">
        <v>353.6</v>
      </c>
      <c r="J2746" s="27">
        <v>0</v>
      </c>
      <c r="K2746" s="27" t="s">
        <v>1976</v>
      </c>
      <c r="L2746" s="28">
        <f t="shared" si="560"/>
        <v>1185.6</v>
      </c>
      <c r="M2746" s="28">
        <f t="shared" si="561"/>
        <v>1185.6</v>
      </c>
      <c r="N2746" s="19">
        <v>0</v>
      </c>
    </row>
    <row r="2747" s="13" customFormat="1" customHeight="1" spans="1:14">
      <c r="A2747" s="19">
        <f t="shared" si="562"/>
        <v>2745</v>
      </c>
      <c r="B2747" s="19" t="s">
        <v>8010</v>
      </c>
      <c r="C2747" s="19" t="s">
        <v>8011</v>
      </c>
      <c r="D2747" s="20" t="s">
        <v>1717</v>
      </c>
      <c r="E2747" s="19" t="s">
        <v>8012</v>
      </c>
      <c r="F2747" s="27">
        <v>4999</v>
      </c>
      <c r="G2747" s="27">
        <v>4999</v>
      </c>
      <c r="H2747" s="28">
        <f t="shared" si="559"/>
        <v>2399.52</v>
      </c>
      <c r="I2747" s="28">
        <v>1019.79</v>
      </c>
      <c r="J2747" s="27">
        <v>0</v>
      </c>
      <c r="K2747" s="27" t="s">
        <v>1744</v>
      </c>
      <c r="L2747" s="28">
        <f t="shared" si="560"/>
        <v>3419.31</v>
      </c>
      <c r="M2747" s="28">
        <f t="shared" si="561"/>
        <v>3419.31</v>
      </c>
      <c r="N2747" s="19">
        <v>1</v>
      </c>
    </row>
    <row r="2748" s="13" customFormat="1" customHeight="1" spans="1:14">
      <c r="A2748" s="19">
        <f t="shared" si="562"/>
        <v>2746</v>
      </c>
      <c r="B2748" s="19" t="s">
        <v>8013</v>
      </c>
      <c r="C2748" s="19" t="s">
        <v>6021</v>
      </c>
      <c r="D2748" s="20" t="s">
        <v>1720</v>
      </c>
      <c r="E2748" s="19" t="s">
        <v>2576</v>
      </c>
      <c r="F2748" s="27">
        <v>4999</v>
      </c>
      <c r="G2748" s="27">
        <v>4999</v>
      </c>
      <c r="H2748" s="28">
        <f t="shared" ref="H2748:H2771" si="563">F2748*0.16*(MID(K2748,12,2)-MID(K2748,5,2)+1)</f>
        <v>2399.52</v>
      </c>
      <c r="I2748" s="28">
        <v>1019.79</v>
      </c>
      <c r="J2748" s="27">
        <v>0</v>
      </c>
      <c r="K2748" s="27" t="s">
        <v>1744</v>
      </c>
      <c r="L2748" s="28">
        <f t="shared" ref="L2748:L2771" si="564">H2748+I2748</f>
        <v>3419.31</v>
      </c>
      <c r="M2748" s="28">
        <f t="shared" ref="M2748:M2771" si="565">L2748</f>
        <v>3419.31</v>
      </c>
      <c r="N2748" s="19">
        <v>20</v>
      </c>
    </row>
    <row r="2749" s="13" customFormat="1" customHeight="1" spans="1:14">
      <c r="A2749" s="19">
        <f t="shared" si="562"/>
        <v>2747</v>
      </c>
      <c r="B2749" s="19" t="s">
        <v>8014</v>
      </c>
      <c r="C2749" s="19" t="s">
        <v>8015</v>
      </c>
      <c r="D2749" s="20" t="s">
        <v>1720</v>
      </c>
      <c r="E2749" s="19" t="s">
        <v>4151</v>
      </c>
      <c r="F2749" s="27">
        <v>4999</v>
      </c>
      <c r="G2749" s="27">
        <v>4999</v>
      </c>
      <c r="H2749" s="28">
        <f t="shared" si="563"/>
        <v>2399.52</v>
      </c>
      <c r="I2749" s="28">
        <v>1019.79</v>
      </c>
      <c r="J2749" s="27">
        <v>0</v>
      </c>
      <c r="K2749" s="27" t="s">
        <v>1744</v>
      </c>
      <c r="L2749" s="28">
        <f t="shared" si="564"/>
        <v>3419.31</v>
      </c>
      <c r="M2749" s="28">
        <f t="shared" si="565"/>
        <v>3419.31</v>
      </c>
      <c r="N2749" s="19">
        <v>17</v>
      </c>
    </row>
    <row r="2750" s="13" customFormat="1" customHeight="1" spans="1:14">
      <c r="A2750" s="19">
        <f t="shared" si="562"/>
        <v>2748</v>
      </c>
      <c r="B2750" s="19" t="s">
        <v>8016</v>
      </c>
      <c r="C2750" s="19" t="s">
        <v>6138</v>
      </c>
      <c r="D2750" s="20" t="s">
        <v>1720</v>
      </c>
      <c r="E2750" s="19" t="s">
        <v>8017</v>
      </c>
      <c r="F2750" s="27">
        <v>4999</v>
      </c>
      <c r="G2750" s="27">
        <v>4999</v>
      </c>
      <c r="H2750" s="28">
        <f t="shared" si="563"/>
        <v>2399.52</v>
      </c>
      <c r="I2750" s="28">
        <v>1019.79</v>
      </c>
      <c r="J2750" s="27">
        <v>0</v>
      </c>
      <c r="K2750" s="27" t="s">
        <v>1744</v>
      </c>
      <c r="L2750" s="28">
        <f t="shared" si="564"/>
        <v>3419.31</v>
      </c>
      <c r="M2750" s="28">
        <f t="shared" si="565"/>
        <v>3419.31</v>
      </c>
      <c r="N2750" s="19">
        <v>17</v>
      </c>
    </row>
    <row r="2751" s="13" customFormat="1" customHeight="1" spans="1:14">
      <c r="A2751" s="19">
        <f t="shared" ref="A2751:A2760" si="566">ROW()-2</f>
        <v>2749</v>
      </c>
      <c r="B2751" s="19" t="s">
        <v>8018</v>
      </c>
      <c r="C2751" s="19" t="s">
        <v>3568</v>
      </c>
      <c r="D2751" s="20" t="s">
        <v>1720</v>
      </c>
      <c r="E2751" s="19" t="s">
        <v>8019</v>
      </c>
      <c r="F2751" s="27">
        <v>5400</v>
      </c>
      <c r="G2751" s="27">
        <v>5400</v>
      </c>
      <c r="H2751" s="28">
        <f t="shared" si="563"/>
        <v>2592</v>
      </c>
      <c r="I2751" s="28">
        <v>1101.6</v>
      </c>
      <c r="J2751" s="27">
        <v>0</v>
      </c>
      <c r="K2751" s="27" t="s">
        <v>1744</v>
      </c>
      <c r="L2751" s="28">
        <f t="shared" si="564"/>
        <v>3693.6</v>
      </c>
      <c r="M2751" s="28">
        <f t="shared" si="565"/>
        <v>3693.6</v>
      </c>
      <c r="N2751" s="19">
        <v>13</v>
      </c>
    </row>
    <row r="2752" s="13" customFormat="1" customHeight="1" spans="1:14">
      <c r="A2752" s="19">
        <f t="shared" si="566"/>
        <v>2750</v>
      </c>
      <c r="B2752" s="19" t="s">
        <v>8020</v>
      </c>
      <c r="C2752" s="19" t="s">
        <v>8021</v>
      </c>
      <c r="D2752" s="20" t="s">
        <v>1720</v>
      </c>
      <c r="E2752" s="19" t="s">
        <v>2069</v>
      </c>
      <c r="F2752" s="27">
        <v>4999</v>
      </c>
      <c r="G2752" s="27">
        <v>4999</v>
      </c>
      <c r="H2752" s="28">
        <f t="shared" si="563"/>
        <v>2399.52</v>
      </c>
      <c r="I2752" s="28">
        <v>1019.79</v>
      </c>
      <c r="J2752" s="27">
        <v>0</v>
      </c>
      <c r="K2752" s="27" t="s">
        <v>1744</v>
      </c>
      <c r="L2752" s="28">
        <f t="shared" si="564"/>
        <v>3419.31</v>
      </c>
      <c r="M2752" s="28">
        <f t="shared" si="565"/>
        <v>3419.31</v>
      </c>
      <c r="N2752" s="19">
        <v>17</v>
      </c>
    </row>
    <row r="2753" s="13" customFormat="1" customHeight="1" spans="1:14">
      <c r="A2753" s="19">
        <f t="shared" si="566"/>
        <v>2751</v>
      </c>
      <c r="B2753" s="19" t="s">
        <v>8022</v>
      </c>
      <c r="C2753" s="19" t="s">
        <v>2793</v>
      </c>
      <c r="D2753" s="20" t="s">
        <v>1720</v>
      </c>
      <c r="E2753" s="19" t="s">
        <v>5066</v>
      </c>
      <c r="F2753" s="27">
        <v>5400</v>
      </c>
      <c r="G2753" s="27">
        <v>5400</v>
      </c>
      <c r="H2753" s="28">
        <f t="shared" si="563"/>
        <v>2592</v>
      </c>
      <c r="I2753" s="28">
        <v>1101.6</v>
      </c>
      <c r="J2753" s="27"/>
      <c r="K2753" s="27" t="s">
        <v>1744</v>
      </c>
      <c r="L2753" s="28">
        <f t="shared" si="564"/>
        <v>3693.6</v>
      </c>
      <c r="M2753" s="28">
        <f t="shared" si="565"/>
        <v>3693.6</v>
      </c>
      <c r="N2753" s="19">
        <v>27</v>
      </c>
    </row>
    <row r="2754" s="13" customFormat="1" customHeight="1" spans="1:14">
      <c r="A2754" s="19">
        <f t="shared" si="566"/>
        <v>2752</v>
      </c>
      <c r="B2754" s="19" t="s">
        <v>8023</v>
      </c>
      <c r="C2754" s="19" t="s">
        <v>8024</v>
      </c>
      <c r="D2754" s="20" t="s">
        <v>1720</v>
      </c>
      <c r="E2754" s="19" t="s">
        <v>8025</v>
      </c>
      <c r="F2754" s="27">
        <v>5400</v>
      </c>
      <c r="G2754" s="27">
        <v>5400</v>
      </c>
      <c r="H2754" s="28">
        <f t="shared" si="563"/>
        <v>2592</v>
      </c>
      <c r="I2754" s="28">
        <v>1101.6</v>
      </c>
      <c r="J2754" s="27">
        <v>0</v>
      </c>
      <c r="K2754" s="27" t="s">
        <v>1744</v>
      </c>
      <c r="L2754" s="28">
        <f t="shared" si="564"/>
        <v>3693.6</v>
      </c>
      <c r="M2754" s="28">
        <f t="shared" si="565"/>
        <v>3693.6</v>
      </c>
      <c r="N2754" s="19">
        <v>13</v>
      </c>
    </row>
    <row r="2755" s="13" customFormat="1" customHeight="1" spans="1:14">
      <c r="A2755" s="19">
        <f t="shared" si="566"/>
        <v>2753</v>
      </c>
      <c r="B2755" s="19" t="s">
        <v>367</v>
      </c>
      <c r="C2755" s="19" t="s">
        <v>4884</v>
      </c>
      <c r="D2755" s="20" t="s">
        <v>1720</v>
      </c>
      <c r="E2755" s="19" t="s">
        <v>5863</v>
      </c>
      <c r="F2755" s="27">
        <v>5200</v>
      </c>
      <c r="G2755" s="27">
        <v>5200</v>
      </c>
      <c r="H2755" s="28">
        <f t="shared" si="563"/>
        <v>2496</v>
      </c>
      <c r="I2755" s="28">
        <v>1060.8</v>
      </c>
      <c r="J2755" s="27">
        <v>0</v>
      </c>
      <c r="K2755" s="27" t="s">
        <v>1744</v>
      </c>
      <c r="L2755" s="28">
        <f t="shared" si="564"/>
        <v>3556.8</v>
      </c>
      <c r="M2755" s="28">
        <f t="shared" si="565"/>
        <v>3556.8</v>
      </c>
      <c r="N2755" s="19">
        <v>17</v>
      </c>
    </row>
    <row r="2756" s="13" customFormat="1" customHeight="1" spans="1:14">
      <c r="A2756" s="19">
        <f t="shared" si="566"/>
        <v>2754</v>
      </c>
      <c r="B2756" s="19" t="s">
        <v>8026</v>
      </c>
      <c r="C2756" s="19" t="s">
        <v>8027</v>
      </c>
      <c r="D2756" s="20" t="s">
        <v>1720</v>
      </c>
      <c r="E2756" s="19" t="s">
        <v>4122</v>
      </c>
      <c r="F2756" s="27">
        <v>6000</v>
      </c>
      <c r="G2756" s="27">
        <v>6000</v>
      </c>
      <c r="H2756" s="28">
        <f t="shared" si="563"/>
        <v>2880</v>
      </c>
      <c r="I2756" s="28">
        <v>1224</v>
      </c>
      <c r="J2756" s="27">
        <v>0</v>
      </c>
      <c r="K2756" s="27" t="s">
        <v>1744</v>
      </c>
      <c r="L2756" s="28">
        <f t="shared" si="564"/>
        <v>4104</v>
      </c>
      <c r="M2756" s="28">
        <f t="shared" si="565"/>
        <v>4104</v>
      </c>
      <c r="N2756" s="19">
        <v>18</v>
      </c>
    </row>
    <row r="2757" s="13" customFormat="1" customHeight="1" spans="1:14">
      <c r="A2757" s="19">
        <f t="shared" si="566"/>
        <v>2755</v>
      </c>
      <c r="B2757" s="19" t="s">
        <v>8028</v>
      </c>
      <c r="C2757" s="19" t="s">
        <v>8029</v>
      </c>
      <c r="D2757" s="20" t="s">
        <v>1720</v>
      </c>
      <c r="E2757" s="19" t="s">
        <v>6297</v>
      </c>
      <c r="F2757" s="27">
        <v>5200</v>
      </c>
      <c r="G2757" s="27">
        <v>5200</v>
      </c>
      <c r="H2757" s="28">
        <f t="shared" si="563"/>
        <v>2496</v>
      </c>
      <c r="I2757" s="28">
        <v>1060.8</v>
      </c>
      <c r="J2757" s="27">
        <v>0</v>
      </c>
      <c r="K2757" s="27" t="s">
        <v>1744</v>
      </c>
      <c r="L2757" s="28">
        <f t="shared" si="564"/>
        <v>3556.8</v>
      </c>
      <c r="M2757" s="28">
        <f t="shared" si="565"/>
        <v>3556.8</v>
      </c>
      <c r="N2757" s="19">
        <v>14</v>
      </c>
    </row>
    <row r="2758" s="13" customFormat="1" customHeight="1" spans="1:14">
      <c r="A2758" s="19">
        <f t="shared" si="566"/>
        <v>2756</v>
      </c>
      <c r="B2758" s="19" t="s">
        <v>8030</v>
      </c>
      <c r="C2758" s="19" t="s">
        <v>8031</v>
      </c>
      <c r="D2758" s="20" t="s">
        <v>1720</v>
      </c>
      <c r="E2758" s="19" t="s">
        <v>3391</v>
      </c>
      <c r="F2758" s="27">
        <v>4999</v>
      </c>
      <c r="G2758" s="27">
        <v>4999</v>
      </c>
      <c r="H2758" s="28">
        <f t="shared" si="563"/>
        <v>2399.52</v>
      </c>
      <c r="I2758" s="28">
        <v>1019.79</v>
      </c>
      <c r="J2758" s="27">
        <v>0</v>
      </c>
      <c r="K2758" s="27" t="s">
        <v>1744</v>
      </c>
      <c r="L2758" s="28">
        <f t="shared" si="564"/>
        <v>3419.31</v>
      </c>
      <c r="M2758" s="28">
        <f t="shared" si="565"/>
        <v>3419.31</v>
      </c>
      <c r="N2758" s="19">
        <v>8</v>
      </c>
    </row>
    <row r="2759" s="13" customFormat="1" customHeight="1" spans="1:14">
      <c r="A2759" s="19">
        <f t="shared" si="566"/>
        <v>2757</v>
      </c>
      <c r="B2759" s="19" t="s">
        <v>8032</v>
      </c>
      <c r="C2759" s="19" t="s">
        <v>4389</v>
      </c>
      <c r="D2759" s="20" t="s">
        <v>1720</v>
      </c>
      <c r="E2759" s="19" t="s">
        <v>8033</v>
      </c>
      <c r="F2759" s="27">
        <v>4999</v>
      </c>
      <c r="G2759" s="27">
        <v>4999</v>
      </c>
      <c r="H2759" s="28">
        <f t="shared" si="563"/>
        <v>2399.52</v>
      </c>
      <c r="I2759" s="28">
        <v>1019.79</v>
      </c>
      <c r="J2759" s="27">
        <v>0</v>
      </c>
      <c r="K2759" s="27" t="s">
        <v>1744</v>
      </c>
      <c r="L2759" s="28">
        <f t="shared" si="564"/>
        <v>3419.31</v>
      </c>
      <c r="M2759" s="28">
        <f t="shared" si="565"/>
        <v>3419.31</v>
      </c>
      <c r="N2759" s="19">
        <v>17</v>
      </c>
    </row>
    <row r="2760" s="13" customFormat="1" customHeight="1" spans="1:14">
      <c r="A2760" s="19">
        <f t="shared" si="566"/>
        <v>2758</v>
      </c>
      <c r="B2760" s="19" t="s">
        <v>8034</v>
      </c>
      <c r="C2760" s="19" t="s">
        <v>8035</v>
      </c>
      <c r="D2760" s="20" t="s">
        <v>1720</v>
      </c>
      <c r="E2760" s="19" t="s">
        <v>3218</v>
      </c>
      <c r="F2760" s="27">
        <v>4999</v>
      </c>
      <c r="G2760" s="27">
        <v>4999</v>
      </c>
      <c r="H2760" s="28">
        <f t="shared" si="563"/>
        <v>2399.52</v>
      </c>
      <c r="I2760" s="28">
        <v>1019.79</v>
      </c>
      <c r="J2760" s="27">
        <v>0</v>
      </c>
      <c r="K2760" s="27" t="s">
        <v>1744</v>
      </c>
      <c r="L2760" s="28">
        <f t="shared" si="564"/>
        <v>3419.31</v>
      </c>
      <c r="M2760" s="28">
        <f t="shared" si="565"/>
        <v>3419.31</v>
      </c>
      <c r="N2760" s="19">
        <v>6</v>
      </c>
    </row>
    <row r="2761" s="13" customFormat="1" customHeight="1" spans="1:14">
      <c r="A2761" s="19">
        <f t="shared" ref="A2761:A2768" si="567">ROW()-2</f>
        <v>2759</v>
      </c>
      <c r="B2761" s="19" t="s">
        <v>8036</v>
      </c>
      <c r="C2761" s="19" t="s">
        <v>8037</v>
      </c>
      <c r="D2761" s="20" t="s">
        <v>1720</v>
      </c>
      <c r="E2761" s="19" t="s">
        <v>2494</v>
      </c>
      <c r="F2761" s="27">
        <v>4999</v>
      </c>
      <c r="G2761" s="27">
        <v>4999</v>
      </c>
      <c r="H2761" s="28">
        <f t="shared" si="563"/>
        <v>2399.52</v>
      </c>
      <c r="I2761" s="28">
        <v>1019.79</v>
      </c>
      <c r="J2761" s="27">
        <v>0</v>
      </c>
      <c r="K2761" s="27" t="s">
        <v>1744</v>
      </c>
      <c r="L2761" s="28">
        <f t="shared" si="564"/>
        <v>3419.31</v>
      </c>
      <c r="M2761" s="28">
        <f t="shared" si="565"/>
        <v>3419.31</v>
      </c>
      <c r="N2761" s="19">
        <v>5</v>
      </c>
    </row>
    <row r="2762" s="13" customFormat="1" customHeight="1" spans="1:14">
      <c r="A2762" s="19">
        <f t="shared" si="567"/>
        <v>2760</v>
      </c>
      <c r="B2762" s="19" t="s">
        <v>8038</v>
      </c>
      <c r="C2762" s="19" t="s">
        <v>8039</v>
      </c>
      <c r="D2762" s="20" t="s">
        <v>1720</v>
      </c>
      <c r="E2762" s="19" t="s">
        <v>8040</v>
      </c>
      <c r="F2762" s="27">
        <v>4999</v>
      </c>
      <c r="G2762" s="27">
        <v>4999</v>
      </c>
      <c r="H2762" s="28">
        <f t="shared" si="563"/>
        <v>2399.52</v>
      </c>
      <c r="I2762" s="28">
        <v>1019.79</v>
      </c>
      <c r="J2762" s="27">
        <v>0</v>
      </c>
      <c r="K2762" s="27" t="s">
        <v>1744</v>
      </c>
      <c r="L2762" s="28">
        <f t="shared" si="564"/>
        <v>3419.31</v>
      </c>
      <c r="M2762" s="28">
        <f t="shared" si="565"/>
        <v>3419.31</v>
      </c>
      <c r="N2762" s="19">
        <v>5</v>
      </c>
    </row>
    <row r="2763" s="13" customFormat="1" customHeight="1" spans="1:14">
      <c r="A2763" s="19">
        <f t="shared" si="567"/>
        <v>2761</v>
      </c>
      <c r="B2763" s="19" t="s">
        <v>8041</v>
      </c>
      <c r="C2763" s="19" t="s">
        <v>3087</v>
      </c>
      <c r="D2763" s="20" t="s">
        <v>1720</v>
      </c>
      <c r="E2763" s="19" t="s">
        <v>8042</v>
      </c>
      <c r="F2763" s="27">
        <v>4999</v>
      </c>
      <c r="G2763" s="27">
        <v>4999</v>
      </c>
      <c r="H2763" s="28">
        <f t="shared" si="563"/>
        <v>2399.52</v>
      </c>
      <c r="I2763" s="28">
        <v>1019.79</v>
      </c>
      <c r="J2763" s="27">
        <v>0</v>
      </c>
      <c r="K2763" s="27" t="s">
        <v>1744</v>
      </c>
      <c r="L2763" s="28">
        <f t="shared" si="564"/>
        <v>3419.31</v>
      </c>
      <c r="M2763" s="28">
        <f t="shared" si="565"/>
        <v>3419.31</v>
      </c>
      <c r="N2763" s="19">
        <v>4</v>
      </c>
    </row>
    <row r="2764" s="13" customFormat="1" customHeight="1" spans="1:14">
      <c r="A2764" s="19">
        <f t="shared" si="567"/>
        <v>2762</v>
      </c>
      <c r="B2764" s="19" t="s">
        <v>8043</v>
      </c>
      <c r="C2764" s="19" t="s">
        <v>8044</v>
      </c>
      <c r="D2764" s="20" t="s">
        <v>1720</v>
      </c>
      <c r="E2764" s="19" t="s">
        <v>2923</v>
      </c>
      <c r="F2764" s="27">
        <v>4999</v>
      </c>
      <c r="G2764" s="27">
        <v>4999</v>
      </c>
      <c r="H2764" s="28">
        <f t="shared" si="563"/>
        <v>2399.52</v>
      </c>
      <c r="I2764" s="28">
        <v>1019.79</v>
      </c>
      <c r="J2764" s="27">
        <v>0</v>
      </c>
      <c r="K2764" s="27" t="s">
        <v>1744</v>
      </c>
      <c r="L2764" s="28">
        <f t="shared" si="564"/>
        <v>3419.31</v>
      </c>
      <c r="M2764" s="28">
        <f t="shared" si="565"/>
        <v>3419.31</v>
      </c>
      <c r="N2764" s="19">
        <v>4</v>
      </c>
    </row>
    <row r="2765" s="13" customFormat="1" customHeight="1" spans="1:14">
      <c r="A2765" s="19">
        <f t="shared" si="567"/>
        <v>2763</v>
      </c>
      <c r="B2765" s="19" t="s">
        <v>8045</v>
      </c>
      <c r="C2765" s="19" t="s">
        <v>8046</v>
      </c>
      <c r="D2765" s="20" t="s">
        <v>1720</v>
      </c>
      <c r="E2765" s="19" t="s">
        <v>8047</v>
      </c>
      <c r="F2765" s="27">
        <v>4999</v>
      </c>
      <c r="G2765" s="27">
        <v>4999</v>
      </c>
      <c r="H2765" s="28">
        <f t="shared" si="563"/>
        <v>2399.52</v>
      </c>
      <c r="I2765" s="28">
        <v>1019.79</v>
      </c>
      <c r="J2765" s="27">
        <v>0</v>
      </c>
      <c r="K2765" s="27" t="s">
        <v>1744</v>
      </c>
      <c r="L2765" s="28">
        <f t="shared" si="564"/>
        <v>3419.31</v>
      </c>
      <c r="M2765" s="28">
        <f t="shared" si="565"/>
        <v>3419.31</v>
      </c>
      <c r="N2765" s="19">
        <v>8</v>
      </c>
    </row>
    <row r="2766" s="13" customFormat="1" customHeight="1" spans="1:14">
      <c r="A2766" s="19">
        <f t="shared" si="567"/>
        <v>2764</v>
      </c>
      <c r="B2766" s="19" t="s">
        <v>8048</v>
      </c>
      <c r="C2766" s="19" t="s">
        <v>5265</v>
      </c>
      <c r="D2766" s="20" t="s">
        <v>1720</v>
      </c>
      <c r="E2766" s="19" t="s">
        <v>2679</v>
      </c>
      <c r="F2766" s="27">
        <v>4999</v>
      </c>
      <c r="G2766" s="27">
        <v>4999</v>
      </c>
      <c r="H2766" s="28">
        <f t="shared" si="563"/>
        <v>2399.52</v>
      </c>
      <c r="I2766" s="28">
        <v>1019.79</v>
      </c>
      <c r="J2766" s="27">
        <v>0</v>
      </c>
      <c r="K2766" s="27" t="s">
        <v>1744</v>
      </c>
      <c r="L2766" s="28">
        <f t="shared" si="564"/>
        <v>3419.31</v>
      </c>
      <c r="M2766" s="28">
        <f t="shared" si="565"/>
        <v>3419.31</v>
      </c>
      <c r="N2766" s="19">
        <v>4</v>
      </c>
    </row>
    <row r="2767" s="13" customFormat="1" customHeight="1" spans="1:14">
      <c r="A2767" s="19">
        <f t="shared" si="567"/>
        <v>2765</v>
      </c>
      <c r="B2767" s="19" t="s">
        <v>8049</v>
      </c>
      <c r="C2767" s="19" t="s">
        <v>3596</v>
      </c>
      <c r="D2767" s="20" t="s">
        <v>1720</v>
      </c>
      <c r="E2767" s="19" t="s">
        <v>3005</v>
      </c>
      <c r="F2767" s="27">
        <v>4999</v>
      </c>
      <c r="G2767" s="27">
        <v>4999</v>
      </c>
      <c r="H2767" s="28">
        <f t="shared" si="563"/>
        <v>2399.52</v>
      </c>
      <c r="I2767" s="28">
        <v>1019.79</v>
      </c>
      <c r="J2767" s="27">
        <v>0</v>
      </c>
      <c r="K2767" s="27" t="s">
        <v>1744</v>
      </c>
      <c r="L2767" s="28">
        <f t="shared" si="564"/>
        <v>3419.31</v>
      </c>
      <c r="M2767" s="28">
        <f t="shared" si="565"/>
        <v>3419.31</v>
      </c>
      <c r="N2767" s="19">
        <v>2</v>
      </c>
    </row>
    <row r="2768" s="13" customFormat="1" customHeight="1" spans="1:14">
      <c r="A2768" s="19">
        <f t="shared" ref="A2768:A2777" si="568">ROW()-2</f>
        <v>2766</v>
      </c>
      <c r="B2768" s="19" t="s">
        <v>8050</v>
      </c>
      <c r="C2768" s="19" t="s">
        <v>8051</v>
      </c>
      <c r="D2768" s="20" t="s">
        <v>1720</v>
      </c>
      <c r="E2768" s="19" t="s">
        <v>1828</v>
      </c>
      <c r="F2768" s="27">
        <v>5200</v>
      </c>
      <c r="G2768" s="27">
        <v>5200</v>
      </c>
      <c r="H2768" s="28">
        <f t="shared" si="563"/>
        <v>2496</v>
      </c>
      <c r="I2768" s="28">
        <v>1060.8</v>
      </c>
      <c r="J2768" s="27">
        <v>0</v>
      </c>
      <c r="K2768" s="27" t="s">
        <v>1744</v>
      </c>
      <c r="L2768" s="28">
        <f t="shared" si="564"/>
        <v>3556.8</v>
      </c>
      <c r="M2768" s="28">
        <f t="shared" si="565"/>
        <v>3556.8</v>
      </c>
      <c r="N2768" s="19">
        <v>0</v>
      </c>
    </row>
    <row r="2769" s="13" customFormat="1" customHeight="1" spans="1:14">
      <c r="A2769" s="19">
        <f t="shared" si="568"/>
        <v>2767</v>
      </c>
      <c r="B2769" s="19" t="s">
        <v>8052</v>
      </c>
      <c r="C2769" s="19" t="s">
        <v>2575</v>
      </c>
      <c r="D2769" s="20" t="s">
        <v>1720</v>
      </c>
      <c r="E2769" s="19" t="s">
        <v>5618</v>
      </c>
      <c r="F2769" s="27">
        <v>4999</v>
      </c>
      <c r="G2769" s="27">
        <v>4999</v>
      </c>
      <c r="H2769" s="28">
        <f t="shared" si="563"/>
        <v>799.84</v>
      </c>
      <c r="I2769" s="28">
        <v>339.93</v>
      </c>
      <c r="J2769" s="27">
        <v>0</v>
      </c>
      <c r="K2769" s="27" t="s">
        <v>1976</v>
      </c>
      <c r="L2769" s="28">
        <f t="shared" si="564"/>
        <v>1139.77</v>
      </c>
      <c r="M2769" s="28">
        <f t="shared" si="565"/>
        <v>1139.77</v>
      </c>
      <c r="N2769" s="19">
        <v>0</v>
      </c>
    </row>
    <row r="2770" s="13" customFormat="1" customHeight="1" spans="1:14">
      <c r="A2770" s="19">
        <f t="shared" si="568"/>
        <v>2768</v>
      </c>
      <c r="B2770" s="19" t="s">
        <v>8053</v>
      </c>
      <c r="C2770" s="19" t="s">
        <v>8054</v>
      </c>
      <c r="D2770" s="20" t="s">
        <v>1720</v>
      </c>
      <c r="E2770" s="19" t="s">
        <v>2868</v>
      </c>
      <c r="F2770" s="27">
        <v>4999</v>
      </c>
      <c r="G2770" s="27">
        <v>4999</v>
      </c>
      <c r="H2770" s="28">
        <f t="shared" si="563"/>
        <v>799.84</v>
      </c>
      <c r="I2770" s="28">
        <v>339.93</v>
      </c>
      <c r="J2770" s="27">
        <v>0</v>
      </c>
      <c r="K2770" s="27" t="s">
        <v>1976</v>
      </c>
      <c r="L2770" s="28">
        <f t="shared" si="564"/>
        <v>1139.77</v>
      </c>
      <c r="M2770" s="28">
        <f t="shared" si="565"/>
        <v>1139.77</v>
      </c>
      <c r="N2770" s="19">
        <v>0</v>
      </c>
    </row>
    <row r="2771" s="13" customFormat="1" customHeight="1" spans="1:14">
      <c r="A2771" s="19">
        <f t="shared" si="568"/>
        <v>2769</v>
      </c>
      <c r="B2771" s="19" t="s">
        <v>8055</v>
      </c>
      <c r="C2771" s="19" t="s">
        <v>2493</v>
      </c>
      <c r="D2771" s="20" t="s">
        <v>1720</v>
      </c>
      <c r="E2771" s="19" t="s">
        <v>2054</v>
      </c>
      <c r="F2771" s="27">
        <v>4999</v>
      </c>
      <c r="G2771" s="27">
        <v>4999</v>
      </c>
      <c r="H2771" s="28">
        <f t="shared" si="563"/>
        <v>2399.52</v>
      </c>
      <c r="I2771" s="28">
        <v>1019.79</v>
      </c>
      <c r="J2771" s="27">
        <v>0</v>
      </c>
      <c r="K2771" s="27" t="s">
        <v>1744</v>
      </c>
      <c r="L2771" s="28">
        <f t="shared" si="564"/>
        <v>3419.31</v>
      </c>
      <c r="M2771" s="28">
        <f t="shared" si="565"/>
        <v>3419.31</v>
      </c>
      <c r="N2771" s="19">
        <v>2</v>
      </c>
    </row>
    <row r="2772" s="13" customFormat="1" customHeight="1" spans="1:14">
      <c r="A2772" s="19">
        <f t="shared" si="568"/>
        <v>2770</v>
      </c>
      <c r="B2772" s="19" t="s">
        <v>8056</v>
      </c>
      <c r="C2772" s="19" t="s">
        <v>8057</v>
      </c>
      <c r="D2772" s="20" t="s">
        <v>1723</v>
      </c>
      <c r="E2772" s="19" t="s">
        <v>8058</v>
      </c>
      <c r="F2772" s="27">
        <v>4999</v>
      </c>
      <c r="G2772" s="27">
        <v>4999</v>
      </c>
      <c r="H2772" s="28">
        <f t="shared" ref="H2772:H2780" si="569">F2772*0.16*(MID(K2772,12,2)-MID(K2772,5,2)+1)</f>
        <v>2399.52</v>
      </c>
      <c r="I2772" s="28">
        <v>1019.79</v>
      </c>
      <c r="J2772" s="27">
        <v>0</v>
      </c>
      <c r="K2772" s="27" t="s">
        <v>1744</v>
      </c>
      <c r="L2772" s="28">
        <f t="shared" ref="L2772:L2780" si="570">H2772+I2772</f>
        <v>3419.31</v>
      </c>
      <c r="M2772" s="28">
        <f t="shared" ref="M2772:M2780" si="571">L2772</f>
        <v>3419.31</v>
      </c>
      <c r="N2772" s="19">
        <v>21</v>
      </c>
    </row>
    <row r="2773" s="13" customFormat="1" customHeight="1" spans="1:14">
      <c r="A2773" s="19">
        <f t="shared" si="568"/>
        <v>2771</v>
      </c>
      <c r="B2773" s="19" t="s">
        <v>8059</v>
      </c>
      <c r="C2773" s="19" t="s">
        <v>8060</v>
      </c>
      <c r="D2773" s="20" t="s">
        <v>1723</v>
      </c>
      <c r="E2773" s="19" t="s">
        <v>8061</v>
      </c>
      <c r="F2773" s="27">
        <v>5400</v>
      </c>
      <c r="G2773" s="27">
        <v>5400</v>
      </c>
      <c r="H2773" s="28">
        <f t="shared" si="569"/>
        <v>2592</v>
      </c>
      <c r="I2773" s="28">
        <v>1101.6</v>
      </c>
      <c r="J2773" s="27">
        <v>0</v>
      </c>
      <c r="K2773" s="27" t="s">
        <v>1744</v>
      </c>
      <c r="L2773" s="28">
        <f t="shared" si="570"/>
        <v>3693.6</v>
      </c>
      <c r="M2773" s="28">
        <f t="shared" si="571"/>
        <v>3693.6</v>
      </c>
      <c r="N2773" s="19">
        <v>16</v>
      </c>
    </row>
    <row r="2774" s="13" customFormat="1" customHeight="1" spans="1:14">
      <c r="A2774" s="19">
        <f t="shared" si="568"/>
        <v>2772</v>
      </c>
      <c r="B2774" s="19" t="s">
        <v>8062</v>
      </c>
      <c r="C2774" s="19" t="s">
        <v>8063</v>
      </c>
      <c r="D2774" s="20" t="s">
        <v>1723</v>
      </c>
      <c r="E2774" s="19" t="s">
        <v>8064</v>
      </c>
      <c r="F2774" s="27">
        <v>4999</v>
      </c>
      <c r="G2774" s="27">
        <v>4999</v>
      </c>
      <c r="H2774" s="28">
        <f t="shared" si="569"/>
        <v>2399.52</v>
      </c>
      <c r="I2774" s="28">
        <v>1019.79</v>
      </c>
      <c r="J2774" s="27">
        <v>0</v>
      </c>
      <c r="K2774" s="27" t="s">
        <v>1744</v>
      </c>
      <c r="L2774" s="28">
        <f t="shared" si="570"/>
        <v>3419.31</v>
      </c>
      <c r="M2774" s="28">
        <f t="shared" si="571"/>
        <v>3419.31</v>
      </c>
      <c r="N2774" s="19">
        <v>14</v>
      </c>
    </row>
    <row r="2775" s="13" customFormat="1" customHeight="1" spans="1:14">
      <c r="A2775" s="19">
        <f t="shared" si="568"/>
        <v>2773</v>
      </c>
      <c r="B2775" s="19" t="s">
        <v>8065</v>
      </c>
      <c r="C2775" s="19" t="s">
        <v>4611</v>
      </c>
      <c r="D2775" s="20" t="s">
        <v>1723</v>
      </c>
      <c r="E2775" s="19" t="s">
        <v>8066</v>
      </c>
      <c r="F2775" s="27">
        <v>4999</v>
      </c>
      <c r="G2775" s="27">
        <v>4999</v>
      </c>
      <c r="H2775" s="28">
        <f t="shared" si="569"/>
        <v>2399.52</v>
      </c>
      <c r="I2775" s="28">
        <v>1019.79</v>
      </c>
      <c r="J2775" s="27">
        <v>0</v>
      </c>
      <c r="K2775" s="27" t="s">
        <v>1744</v>
      </c>
      <c r="L2775" s="28">
        <f t="shared" si="570"/>
        <v>3419.31</v>
      </c>
      <c r="M2775" s="28">
        <f t="shared" si="571"/>
        <v>3419.31</v>
      </c>
      <c r="N2775" s="19">
        <v>14</v>
      </c>
    </row>
    <row r="2776" s="13" customFormat="1" customHeight="1" spans="1:14">
      <c r="A2776" s="19">
        <f t="shared" si="568"/>
        <v>2774</v>
      </c>
      <c r="B2776" s="19" t="s">
        <v>8067</v>
      </c>
      <c r="C2776" s="19" t="s">
        <v>8068</v>
      </c>
      <c r="D2776" s="20" t="s">
        <v>1723</v>
      </c>
      <c r="E2776" s="19" t="s">
        <v>8069</v>
      </c>
      <c r="F2776" s="27">
        <v>5400</v>
      </c>
      <c r="G2776" s="27">
        <v>5400</v>
      </c>
      <c r="H2776" s="28">
        <f t="shared" si="569"/>
        <v>2592</v>
      </c>
      <c r="I2776" s="28">
        <v>1101.6</v>
      </c>
      <c r="J2776" s="27">
        <v>0</v>
      </c>
      <c r="K2776" s="27" t="s">
        <v>1744</v>
      </c>
      <c r="L2776" s="28">
        <f t="shared" si="570"/>
        <v>3693.6</v>
      </c>
      <c r="M2776" s="28">
        <f t="shared" si="571"/>
        <v>3693.6</v>
      </c>
      <c r="N2776" s="19">
        <v>15</v>
      </c>
    </row>
    <row r="2777" s="13" customFormat="1" customHeight="1" spans="1:14">
      <c r="A2777" s="19">
        <f t="shared" si="568"/>
        <v>2775</v>
      </c>
      <c r="B2777" s="19" t="s">
        <v>8070</v>
      </c>
      <c r="C2777" s="19" t="s">
        <v>8071</v>
      </c>
      <c r="D2777" s="20" t="s">
        <v>1723</v>
      </c>
      <c r="E2777" s="19" t="s">
        <v>1979</v>
      </c>
      <c r="F2777" s="27">
        <v>5200</v>
      </c>
      <c r="G2777" s="27">
        <v>5200</v>
      </c>
      <c r="H2777" s="28">
        <f t="shared" si="569"/>
        <v>2496</v>
      </c>
      <c r="I2777" s="28">
        <v>1060.8</v>
      </c>
      <c r="J2777" s="27">
        <v>0</v>
      </c>
      <c r="K2777" s="27" t="s">
        <v>1744</v>
      </c>
      <c r="L2777" s="28">
        <f t="shared" si="570"/>
        <v>3556.8</v>
      </c>
      <c r="M2777" s="28">
        <f t="shared" si="571"/>
        <v>3556.8</v>
      </c>
      <c r="N2777" s="19">
        <v>10</v>
      </c>
    </row>
    <row r="2778" s="13" customFormat="1" customHeight="1" spans="1:14">
      <c r="A2778" s="19">
        <f t="shared" ref="A2778:A2790" si="572">ROW()-2</f>
        <v>2776</v>
      </c>
      <c r="B2778" s="19" t="s">
        <v>8072</v>
      </c>
      <c r="C2778" s="19" t="s">
        <v>8073</v>
      </c>
      <c r="D2778" s="20" t="s">
        <v>1723</v>
      </c>
      <c r="E2778" s="19" t="s">
        <v>2641</v>
      </c>
      <c r="F2778" s="27">
        <v>4999</v>
      </c>
      <c r="G2778" s="27">
        <v>4999</v>
      </c>
      <c r="H2778" s="28">
        <f t="shared" si="569"/>
        <v>2399.52</v>
      </c>
      <c r="I2778" s="28">
        <v>1019.79</v>
      </c>
      <c r="J2778" s="27">
        <v>0</v>
      </c>
      <c r="K2778" s="27" t="s">
        <v>1744</v>
      </c>
      <c r="L2778" s="28">
        <f t="shared" si="570"/>
        <v>3419.31</v>
      </c>
      <c r="M2778" s="28">
        <f t="shared" si="571"/>
        <v>3419.31</v>
      </c>
      <c r="N2778" s="19">
        <v>0</v>
      </c>
    </row>
    <row r="2779" s="13" customFormat="1" customHeight="1" spans="1:14">
      <c r="A2779" s="19">
        <f t="shared" si="572"/>
        <v>2777</v>
      </c>
      <c r="B2779" s="19" t="s">
        <v>8074</v>
      </c>
      <c r="C2779" s="19" t="s">
        <v>8075</v>
      </c>
      <c r="D2779" s="20" t="s">
        <v>1723</v>
      </c>
      <c r="E2779" s="19" t="s">
        <v>8076</v>
      </c>
      <c r="F2779" s="27">
        <v>4999</v>
      </c>
      <c r="G2779" s="27">
        <v>4999</v>
      </c>
      <c r="H2779" s="28">
        <f t="shared" si="569"/>
        <v>799.84</v>
      </c>
      <c r="I2779" s="28">
        <v>339.93</v>
      </c>
      <c r="J2779" s="27">
        <v>0</v>
      </c>
      <c r="K2779" s="27" t="s">
        <v>1976</v>
      </c>
      <c r="L2779" s="28">
        <f t="shared" si="570"/>
        <v>1139.77</v>
      </c>
      <c r="M2779" s="28">
        <f t="shared" si="571"/>
        <v>1139.77</v>
      </c>
      <c r="N2779" s="19">
        <v>0</v>
      </c>
    </row>
    <row r="2780" s="13" customFormat="1" customHeight="1" spans="1:14">
      <c r="A2780" s="19">
        <f t="shared" si="572"/>
        <v>2778</v>
      </c>
      <c r="B2780" s="19" t="s">
        <v>8077</v>
      </c>
      <c r="C2780" s="19" t="s">
        <v>5153</v>
      </c>
      <c r="D2780" s="20" t="s">
        <v>1723</v>
      </c>
      <c r="E2780" s="19" t="s">
        <v>8078</v>
      </c>
      <c r="F2780" s="27">
        <v>4999</v>
      </c>
      <c r="G2780" s="27">
        <v>4999</v>
      </c>
      <c r="H2780" s="28">
        <f t="shared" si="569"/>
        <v>2399.52</v>
      </c>
      <c r="I2780" s="28">
        <v>1019.79</v>
      </c>
      <c r="J2780" s="27">
        <v>0</v>
      </c>
      <c r="K2780" s="27" t="s">
        <v>1744</v>
      </c>
      <c r="L2780" s="28">
        <f t="shared" si="570"/>
        <v>3419.31</v>
      </c>
      <c r="M2780" s="28">
        <f t="shared" si="571"/>
        <v>3419.31</v>
      </c>
      <c r="N2780" s="19">
        <v>8</v>
      </c>
    </row>
    <row r="2781" s="13" customFormat="1" customHeight="1" spans="1:14">
      <c r="A2781" s="19">
        <f t="shared" si="572"/>
        <v>2779</v>
      </c>
      <c r="B2781" s="19" t="s">
        <v>4734</v>
      </c>
      <c r="C2781" s="19" t="s">
        <v>8079</v>
      </c>
      <c r="D2781" s="20" t="s">
        <v>1726</v>
      </c>
      <c r="E2781" s="19" t="s">
        <v>3190</v>
      </c>
      <c r="F2781" s="27">
        <v>5200</v>
      </c>
      <c r="G2781" s="27">
        <v>5200</v>
      </c>
      <c r="H2781" s="28">
        <f t="shared" ref="H2781:H2790" si="573">F2781*0.16*(MID(K2781,12,2)-MID(K2781,5,2)+1)</f>
        <v>2496</v>
      </c>
      <c r="I2781" s="28">
        <v>1060.8</v>
      </c>
      <c r="J2781" s="27">
        <v>0</v>
      </c>
      <c r="K2781" s="27" t="s">
        <v>1744</v>
      </c>
      <c r="L2781" s="28">
        <f t="shared" ref="L2781:L2790" si="574">H2781+I2781</f>
        <v>3556.8</v>
      </c>
      <c r="M2781" s="28">
        <f t="shared" ref="M2781:M2790" si="575">L2781</f>
        <v>3556.8</v>
      </c>
      <c r="N2781" s="19">
        <v>29</v>
      </c>
    </row>
    <row r="2782" s="13" customFormat="1" customHeight="1" spans="1:14">
      <c r="A2782" s="19">
        <f t="shared" si="572"/>
        <v>2780</v>
      </c>
      <c r="B2782" s="19" t="s">
        <v>8080</v>
      </c>
      <c r="C2782" s="19" t="s">
        <v>8081</v>
      </c>
      <c r="D2782" s="20" t="s">
        <v>1726</v>
      </c>
      <c r="E2782" s="19" t="s">
        <v>8082</v>
      </c>
      <c r="F2782" s="27">
        <v>5200</v>
      </c>
      <c r="G2782" s="27">
        <v>5200</v>
      </c>
      <c r="H2782" s="28">
        <f t="shared" si="573"/>
        <v>2496</v>
      </c>
      <c r="I2782" s="28">
        <v>1060.8</v>
      </c>
      <c r="J2782" s="27">
        <v>0</v>
      </c>
      <c r="K2782" s="27" t="s">
        <v>1744</v>
      </c>
      <c r="L2782" s="28">
        <f t="shared" si="574"/>
        <v>3556.8</v>
      </c>
      <c r="M2782" s="28">
        <f t="shared" si="575"/>
        <v>3556.8</v>
      </c>
      <c r="N2782" s="19">
        <v>20</v>
      </c>
    </row>
    <row r="2783" s="13" customFormat="1" customHeight="1" spans="1:14">
      <c r="A2783" s="19">
        <f t="shared" si="572"/>
        <v>2781</v>
      </c>
      <c r="B2783" s="19" t="s">
        <v>8083</v>
      </c>
      <c r="C2783" s="19" t="s">
        <v>4725</v>
      </c>
      <c r="D2783" s="20" t="s">
        <v>1726</v>
      </c>
      <c r="E2783" s="19" t="s">
        <v>5058</v>
      </c>
      <c r="F2783" s="27">
        <v>4999</v>
      </c>
      <c r="G2783" s="27">
        <v>4999</v>
      </c>
      <c r="H2783" s="28">
        <f t="shared" si="573"/>
        <v>2399.52</v>
      </c>
      <c r="I2783" s="28">
        <v>1019.79</v>
      </c>
      <c r="J2783" s="27">
        <v>0</v>
      </c>
      <c r="K2783" s="27" t="s">
        <v>1744</v>
      </c>
      <c r="L2783" s="28">
        <f t="shared" si="574"/>
        <v>3419.31</v>
      </c>
      <c r="M2783" s="28">
        <f t="shared" si="575"/>
        <v>3419.31</v>
      </c>
      <c r="N2783" s="19">
        <v>10</v>
      </c>
    </row>
    <row r="2784" s="13" customFormat="1" customHeight="1" spans="1:14">
      <c r="A2784" s="19">
        <f t="shared" si="572"/>
        <v>2782</v>
      </c>
      <c r="B2784" s="19" t="s">
        <v>8084</v>
      </c>
      <c r="C2784" s="19" t="s">
        <v>7448</v>
      </c>
      <c r="D2784" s="20" t="s">
        <v>1726</v>
      </c>
      <c r="E2784" s="19" t="s">
        <v>8085</v>
      </c>
      <c r="F2784" s="27">
        <v>4999</v>
      </c>
      <c r="G2784" s="27">
        <v>4999</v>
      </c>
      <c r="H2784" s="28">
        <f t="shared" si="573"/>
        <v>2399.52</v>
      </c>
      <c r="I2784" s="28">
        <v>1019.79</v>
      </c>
      <c r="J2784" s="27">
        <v>0</v>
      </c>
      <c r="K2784" s="27" t="s">
        <v>1744</v>
      </c>
      <c r="L2784" s="28">
        <f t="shared" si="574"/>
        <v>3419.31</v>
      </c>
      <c r="M2784" s="28">
        <f t="shared" si="575"/>
        <v>3419.31</v>
      </c>
      <c r="N2784" s="19">
        <v>10</v>
      </c>
    </row>
    <row r="2785" s="13" customFormat="1" customHeight="1" spans="1:14">
      <c r="A2785" s="19">
        <f t="shared" si="572"/>
        <v>2783</v>
      </c>
      <c r="B2785" s="19" t="s">
        <v>8086</v>
      </c>
      <c r="C2785" s="19" t="s">
        <v>8087</v>
      </c>
      <c r="D2785" s="20" t="s">
        <v>1726</v>
      </c>
      <c r="E2785" s="19" t="s">
        <v>4517</v>
      </c>
      <c r="F2785" s="27">
        <v>5200</v>
      </c>
      <c r="G2785" s="27">
        <v>5200</v>
      </c>
      <c r="H2785" s="28">
        <f t="shared" si="573"/>
        <v>2496</v>
      </c>
      <c r="I2785" s="28">
        <v>1060.8</v>
      </c>
      <c r="J2785" s="27">
        <v>0</v>
      </c>
      <c r="K2785" s="27" t="s">
        <v>1744</v>
      </c>
      <c r="L2785" s="28">
        <f t="shared" si="574"/>
        <v>3556.8</v>
      </c>
      <c r="M2785" s="28">
        <f t="shared" si="575"/>
        <v>3556.8</v>
      </c>
      <c r="N2785" s="19">
        <v>22</v>
      </c>
    </row>
    <row r="2786" s="13" customFormat="1" customHeight="1" spans="1:14">
      <c r="A2786" s="19">
        <f t="shared" si="572"/>
        <v>2784</v>
      </c>
      <c r="B2786" s="19" t="s">
        <v>8088</v>
      </c>
      <c r="C2786" s="19" t="s">
        <v>8089</v>
      </c>
      <c r="D2786" s="20" t="s">
        <v>1726</v>
      </c>
      <c r="E2786" s="19" t="s">
        <v>8090</v>
      </c>
      <c r="F2786" s="27">
        <v>4999</v>
      </c>
      <c r="G2786" s="27">
        <v>4999</v>
      </c>
      <c r="H2786" s="28">
        <f t="shared" si="573"/>
        <v>2399.52</v>
      </c>
      <c r="I2786" s="28">
        <v>1019.79</v>
      </c>
      <c r="J2786" s="27">
        <v>0</v>
      </c>
      <c r="K2786" s="27" t="s">
        <v>1744</v>
      </c>
      <c r="L2786" s="28">
        <f t="shared" si="574"/>
        <v>3419.31</v>
      </c>
      <c r="M2786" s="28">
        <f t="shared" si="575"/>
        <v>3419.31</v>
      </c>
      <c r="N2786" s="19">
        <v>14</v>
      </c>
    </row>
    <row r="2787" s="13" customFormat="1" customHeight="1" spans="1:14">
      <c r="A2787" s="19">
        <f t="shared" si="572"/>
        <v>2785</v>
      </c>
      <c r="B2787" s="19" t="s">
        <v>8091</v>
      </c>
      <c r="C2787" s="19" t="s">
        <v>8092</v>
      </c>
      <c r="D2787" s="20" t="s">
        <v>1726</v>
      </c>
      <c r="E2787" s="19" t="s">
        <v>1903</v>
      </c>
      <c r="F2787" s="27">
        <v>4999</v>
      </c>
      <c r="G2787" s="27">
        <v>4999</v>
      </c>
      <c r="H2787" s="28">
        <f t="shared" si="573"/>
        <v>1599.68</v>
      </c>
      <c r="I2787" s="28">
        <v>679.86</v>
      </c>
      <c r="J2787" s="27">
        <v>0</v>
      </c>
      <c r="K2787" s="27" t="s">
        <v>2303</v>
      </c>
      <c r="L2787" s="28">
        <f t="shared" si="574"/>
        <v>2279.54</v>
      </c>
      <c r="M2787" s="28">
        <f t="shared" si="575"/>
        <v>2279.54</v>
      </c>
      <c r="N2787" s="19">
        <v>0</v>
      </c>
    </row>
    <row r="2788" s="13" customFormat="1" customHeight="1" spans="1:14">
      <c r="A2788" s="19">
        <f t="shared" si="572"/>
        <v>2786</v>
      </c>
      <c r="B2788" s="19" t="s">
        <v>8093</v>
      </c>
      <c r="C2788" s="19" t="s">
        <v>3333</v>
      </c>
      <c r="D2788" s="20" t="s">
        <v>1726</v>
      </c>
      <c r="E2788" s="19" t="s">
        <v>2581</v>
      </c>
      <c r="F2788" s="27">
        <v>4999</v>
      </c>
      <c r="G2788" s="27">
        <v>4999</v>
      </c>
      <c r="H2788" s="28">
        <f t="shared" si="573"/>
        <v>1599.68</v>
      </c>
      <c r="I2788" s="28">
        <v>679.86</v>
      </c>
      <c r="J2788" s="27">
        <v>0</v>
      </c>
      <c r="K2788" s="27" t="s">
        <v>2303</v>
      </c>
      <c r="L2788" s="28">
        <f t="shared" si="574"/>
        <v>2279.54</v>
      </c>
      <c r="M2788" s="28">
        <f t="shared" si="575"/>
        <v>2279.54</v>
      </c>
      <c r="N2788" s="19">
        <v>0</v>
      </c>
    </row>
    <row r="2789" s="13" customFormat="1" customHeight="1" spans="1:14">
      <c r="A2789" s="19">
        <f t="shared" si="572"/>
        <v>2787</v>
      </c>
      <c r="B2789" s="19" t="s">
        <v>8094</v>
      </c>
      <c r="C2789" s="19" t="s">
        <v>8095</v>
      </c>
      <c r="D2789" s="20" t="s">
        <v>1726</v>
      </c>
      <c r="E2789" s="19" t="s">
        <v>2581</v>
      </c>
      <c r="F2789" s="27">
        <v>4999</v>
      </c>
      <c r="G2789" s="27">
        <v>4999</v>
      </c>
      <c r="H2789" s="28">
        <f t="shared" si="573"/>
        <v>1599.68</v>
      </c>
      <c r="I2789" s="28">
        <v>679.86</v>
      </c>
      <c r="J2789" s="27">
        <v>0</v>
      </c>
      <c r="K2789" s="27" t="s">
        <v>2303</v>
      </c>
      <c r="L2789" s="28">
        <f t="shared" si="574"/>
        <v>2279.54</v>
      </c>
      <c r="M2789" s="28">
        <f t="shared" si="575"/>
        <v>2279.54</v>
      </c>
      <c r="N2789" s="19">
        <v>0</v>
      </c>
    </row>
    <row r="2790" s="13" customFormat="1" customHeight="1" spans="1:14">
      <c r="A2790" s="19">
        <f t="shared" si="572"/>
        <v>2788</v>
      </c>
      <c r="B2790" s="19" t="s">
        <v>8096</v>
      </c>
      <c r="C2790" s="19" t="s">
        <v>6476</v>
      </c>
      <c r="D2790" s="20" t="s">
        <v>1726</v>
      </c>
      <c r="E2790" s="19" t="s">
        <v>1897</v>
      </c>
      <c r="F2790" s="27">
        <v>4999</v>
      </c>
      <c r="G2790" s="27">
        <v>4999</v>
      </c>
      <c r="H2790" s="28">
        <f t="shared" si="573"/>
        <v>2399.52</v>
      </c>
      <c r="I2790" s="28">
        <v>1019.79</v>
      </c>
      <c r="J2790" s="27">
        <v>0</v>
      </c>
      <c r="K2790" s="27" t="s">
        <v>1744</v>
      </c>
      <c r="L2790" s="28">
        <f t="shared" si="574"/>
        <v>3419.31</v>
      </c>
      <c r="M2790" s="28">
        <f t="shared" si="575"/>
        <v>3419.31</v>
      </c>
      <c r="N2790" s="19">
        <v>2</v>
      </c>
    </row>
    <row r="2791" customHeight="1" spans="3:13">
      <c r="C2791" s="29"/>
      <c r="H2791" s="30">
        <f>SUM(H3:H2790)</f>
        <v>6311666.47999967</v>
      </c>
      <c r="I2791" s="30">
        <f>SUM(I3:I2790)</f>
        <v>2681235.91000006</v>
      </c>
      <c r="J2791" s="30"/>
      <c r="K2791" s="30"/>
      <c r="L2791" s="30">
        <f>SUM(L3:L2790)</f>
        <v>8992902.38999966</v>
      </c>
      <c r="M2791" s="30">
        <f>SUM(M3:M2790)</f>
        <v>8992902.38999966</v>
      </c>
    </row>
  </sheetData>
  <autoFilter ref="A2:X2791">
    <extLst/>
  </autoFilter>
  <mergeCells count="1">
    <mergeCell ref="A1:N1"/>
  </mergeCells>
  <pageMargins left="0.472222222222222" right="0.75" top="0.550694444444444" bottom="0.747916666666667" header="0.432638888888889" footer="0.66875"/>
  <pageSetup paperSize="9" scale="41" fitToHeight="0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N169"/>
  <sheetViews>
    <sheetView zoomScale="82" zoomScaleNormal="82" workbookViewId="0">
      <pane ySplit="2" topLeftCell="A151" activePane="bottomLeft" state="frozen"/>
      <selection/>
      <selection pane="bottomLeft" activeCell="N153" sqref="N153"/>
    </sheetView>
  </sheetViews>
  <sheetFormatPr defaultColWidth="9" defaultRowHeight="33" customHeight="1"/>
  <cols>
    <col min="1" max="1" width="4.125" style="3" customWidth="1"/>
    <col min="2" max="2" width="15.0916666666667" style="3" customWidth="1"/>
    <col min="3" max="3" width="20.8833333333333" style="3" customWidth="1"/>
    <col min="4" max="4" width="18.2916666666667" style="3" customWidth="1"/>
    <col min="5" max="6" width="7.31666666666667" style="3" customWidth="1"/>
    <col min="7" max="9" width="9.6" style="3" customWidth="1"/>
    <col min="10" max="10" width="8.5" style="3" customWidth="1"/>
    <col min="11" max="12" width="10.375" style="3" customWidth="1"/>
    <col min="13" max="13" width="11.125" style="3" customWidth="1"/>
    <col min="14" max="14" width="7.625" style="3" customWidth="1"/>
    <col min="15" max="16384" width="9" style="3"/>
  </cols>
  <sheetData>
    <row r="1" customHeight="1" spans="1:14">
      <c r="A1" s="4" t="s">
        <v>8097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customHeight="1" spans="1:14">
      <c r="A2" s="6" t="s">
        <v>1</v>
      </c>
      <c r="B2" s="6" t="s">
        <v>1730</v>
      </c>
      <c r="C2" s="6" t="s">
        <v>1731</v>
      </c>
      <c r="D2" s="6" t="s">
        <v>2</v>
      </c>
      <c r="E2" s="6" t="s">
        <v>1733</v>
      </c>
      <c r="F2" s="7" t="s">
        <v>1734</v>
      </c>
      <c r="G2" s="6" t="s">
        <v>8098</v>
      </c>
      <c r="H2" s="6" t="s">
        <v>8099</v>
      </c>
      <c r="I2" s="6" t="s">
        <v>8100</v>
      </c>
      <c r="J2" s="6" t="s">
        <v>8101</v>
      </c>
      <c r="K2" s="6" t="s">
        <v>8102</v>
      </c>
      <c r="L2" s="6" t="s">
        <v>1739</v>
      </c>
      <c r="M2" s="6" t="s">
        <v>8103</v>
      </c>
      <c r="N2" s="6" t="s">
        <v>1740</v>
      </c>
    </row>
    <row r="3" s="1" customFormat="1" customHeight="1" spans="1:14">
      <c r="A3" s="8">
        <f>ROW()-2</f>
        <v>1</v>
      </c>
      <c r="B3" s="8" t="s">
        <v>1748</v>
      </c>
      <c r="C3" s="8" t="s">
        <v>1749</v>
      </c>
      <c r="D3" s="8" t="s">
        <v>22</v>
      </c>
      <c r="E3" s="8">
        <v>5000</v>
      </c>
      <c r="F3" s="8">
        <v>5000</v>
      </c>
      <c r="G3" s="8">
        <v>1200</v>
      </c>
      <c r="H3" s="8">
        <v>300</v>
      </c>
      <c r="I3" s="8">
        <v>0</v>
      </c>
      <c r="J3" s="8" t="s">
        <v>1744</v>
      </c>
      <c r="K3" s="8">
        <v>1500</v>
      </c>
      <c r="L3" s="8">
        <v>1500</v>
      </c>
      <c r="M3" s="8" t="s">
        <v>8104</v>
      </c>
      <c r="N3" s="9">
        <v>4</v>
      </c>
    </row>
    <row r="4" s="1" customFormat="1" customHeight="1" spans="1:14">
      <c r="A4" s="8">
        <f t="shared" ref="A4:A13" si="0">ROW()-2</f>
        <v>2</v>
      </c>
      <c r="B4" s="8" t="s">
        <v>1940</v>
      </c>
      <c r="C4" s="8" t="s">
        <v>1941</v>
      </c>
      <c r="D4" s="8" t="s">
        <v>101</v>
      </c>
      <c r="E4" s="8">
        <v>4999</v>
      </c>
      <c r="F4" s="8">
        <v>4999</v>
      </c>
      <c r="G4" s="8">
        <f t="shared" ref="G4:G6" si="1">E4*0.08*(MID(J4,12,2)-MID(J4,5,2)+1)</f>
        <v>1199.76</v>
      </c>
      <c r="H4" s="8">
        <f t="shared" ref="H4:H6" si="2">F4*0.02*(MID(J4,12,2)-MID(J4,5,2)+1)</f>
        <v>299.94</v>
      </c>
      <c r="I4" s="8">
        <v>0</v>
      </c>
      <c r="J4" s="8" t="s">
        <v>1744</v>
      </c>
      <c r="K4" s="8">
        <f>G4+H4</f>
        <v>1499.7</v>
      </c>
      <c r="L4" s="8">
        <f>K4</f>
        <v>1499.7</v>
      </c>
      <c r="M4" s="8" t="s">
        <v>8105</v>
      </c>
      <c r="N4" s="9">
        <v>8</v>
      </c>
    </row>
    <row r="5" s="1" customFormat="1" customHeight="1" spans="1:14">
      <c r="A5" s="8">
        <f t="shared" si="0"/>
        <v>3</v>
      </c>
      <c r="B5" s="8" t="s">
        <v>2282</v>
      </c>
      <c r="C5" s="8" t="s">
        <v>2283</v>
      </c>
      <c r="D5" s="8" t="s">
        <v>185</v>
      </c>
      <c r="E5" s="8">
        <v>4999</v>
      </c>
      <c r="F5" s="8">
        <v>4999</v>
      </c>
      <c r="G5" s="8">
        <f t="shared" si="1"/>
        <v>1199.76</v>
      </c>
      <c r="H5" s="8">
        <f t="shared" si="2"/>
        <v>299.94</v>
      </c>
      <c r="I5" s="8">
        <v>0</v>
      </c>
      <c r="J5" s="8" t="s">
        <v>1744</v>
      </c>
      <c r="K5" s="8">
        <f t="shared" ref="K5:K12" si="3">G5+H5</f>
        <v>1499.7</v>
      </c>
      <c r="L5" s="8">
        <f t="shared" ref="L5:L12" si="4">K5</f>
        <v>1499.7</v>
      </c>
      <c r="M5" s="8" t="s">
        <v>8106</v>
      </c>
      <c r="N5" s="9">
        <v>3</v>
      </c>
    </row>
    <row r="6" s="1" customFormat="1" customHeight="1" spans="1:14">
      <c r="A6" s="8">
        <f t="shared" si="0"/>
        <v>4</v>
      </c>
      <c r="B6" s="8" t="s">
        <v>2322</v>
      </c>
      <c r="C6" s="8" t="s">
        <v>2323</v>
      </c>
      <c r="D6" s="8" t="s">
        <v>209</v>
      </c>
      <c r="E6" s="8">
        <v>4999</v>
      </c>
      <c r="F6" s="8">
        <v>4999</v>
      </c>
      <c r="G6" s="8">
        <f t="shared" si="1"/>
        <v>1199.76</v>
      </c>
      <c r="H6" s="8">
        <f t="shared" si="2"/>
        <v>299.94</v>
      </c>
      <c r="I6" s="8">
        <v>0</v>
      </c>
      <c r="J6" s="8" t="s">
        <v>1744</v>
      </c>
      <c r="K6" s="8">
        <f t="shared" si="3"/>
        <v>1499.7</v>
      </c>
      <c r="L6" s="8">
        <f t="shared" si="4"/>
        <v>1499.7</v>
      </c>
      <c r="M6" s="8" t="s">
        <v>8107</v>
      </c>
      <c r="N6" s="9">
        <v>6</v>
      </c>
    </row>
    <row r="7" s="1" customFormat="1" customHeight="1" spans="1:14">
      <c r="A7" s="8">
        <f t="shared" si="0"/>
        <v>5</v>
      </c>
      <c r="B7" s="8" t="s">
        <v>2393</v>
      </c>
      <c r="C7" s="8" t="s">
        <v>2394</v>
      </c>
      <c r="D7" s="8" t="s">
        <v>224</v>
      </c>
      <c r="E7" s="8">
        <v>4999</v>
      </c>
      <c r="F7" s="8">
        <v>4999</v>
      </c>
      <c r="G7" s="8">
        <v>799.84</v>
      </c>
      <c r="H7" s="8">
        <v>199.96</v>
      </c>
      <c r="I7" s="8">
        <v>0</v>
      </c>
      <c r="J7" s="8" t="s">
        <v>2193</v>
      </c>
      <c r="K7" s="8">
        <f t="shared" si="3"/>
        <v>999.8</v>
      </c>
      <c r="L7" s="8">
        <f t="shared" si="4"/>
        <v>999.8</v>
      </c>
      <c r="M7" s="8" t="s">
        <v>8108</v>
      </c>
      <c r="N7" s="9">
        <v>8</v>
      </c>
    </row>
    <row r="8" s="1" customFormat="1" customHeight="1" spans="1:14">
      <c r="A8" s="8">
        <f t="shared" si="0"/>
        <v>6</v>
      </c>
      <c r="B8" s="8" t="s">
        <v>2798</v>
      </c>
      <c r="C8" s="8" t="s">
        <v>2799</v>
      </c>
      <c r="D8" s="8" t="s">
        <v>391</v>
      </c>
      <c r="E8" s="8">
        <v>4999</v>
      </c>
      <c r="F8" s="8">
        <v>4999</v>
      </c>
      <c r="G8" s="8">
        <v>1199.76</v>
      </c>
      <c r="H8" s="8">
        <v>299.94</v>
      </c>
      <c r="I8" s="8">
        <v>0</v>
      </c>
      <c r="J8" s="8" t="s">
        <v>1744</v>
      </c>
      <c r="K8" s="8">
        <v>1499.7</v>
      </c>
      <c r="L8" s="8">
        <v>1499.7</v>
      </c>
      <c r="M8" s="8" t="s">
        <v>8109</v>
      </c>
      <c r="N8" s="9">
        <v>6</v>
      </c>
    </row>
    <row r="9" s="1" customFormat="1" customHeight="1" spans="1:14">
      <c r="A9" s="8">
        <f t="shared" si="0"/>
        <v>7</v>
      </c>
      <c r="B9" s="8" t="s">
        <v>8110</v>
      </c>
      <c r="C9" s="8" t="s">
        <v>2810</v>
      </c>
      <c r="D9" s="8" t="s">
        <v>391</v>
      </c>
      <c r="E9" s="8">
        <v>4999</v>
      </c>
      <c r="F9" s="8">
        <v>4999</v>
      </c>
      <c r="G9" s="8">
        <v>1199.76</v>
      </c>
      <c r="H9" s="8">
        <v>299.94</v>
      </c>
      <c r="I9" s="8">
        <v>0</v>
      </c>
      <c r="J9" s="8" t="s">
        <v>1744</v>
      </c>
      <c r="K9" s="8">
        <v>1499.7</v>
      </c>
      <c r="L9" s="8">
        <v>1499.7</v>
      </c>
      <c r="M9" s="8" t="s">
        <v>8111</v>
      </c>
      <c r="N9" s="9">
        <v>0</v>
      </c>
    </row>
    <row r="10" s="1" customFormat="1" customHeight="1" spans="1:14">
      <c r="A10" s="8">
        <f t="shared" si="0"/>
        <v>8</v>
      </c>
      <c r="B10" s="8" t="s">
        <v>2828</v>
      </c>
      <c r="C10" s="8" t="s">
        <v>2829</v>
      </c>
      <c r="D10" s="8" t="s">
        <v>411</v>
      </c>
      <c r="E10" s="8">
        <v>4999</v>
      </c>
      <c r="F10" s="8">
        <v>4999</v>
      </c>
      <c r="G10" s="8">
        <f t="shared" ref="G10:G12" si="5">E10*0.08*(MID(J10,12,2)-MID(J10,5,2)+1)</f>
        <v>1199.76</v>
      </c>
      <c r="H10" s="8">
        <f t="shared" ref="H10:H12" si="6">F10*0.02*(MID(J10,12,2)-MID(J10,5,2)+1)</f>
        <v>299.94</v>
      </c>
      <c r="I10" s="8">
        <v>0</v>
      </c>
      <c r="J10" s="8" t="s">
        <v>1744</v>
      </c>
      <c r="K10" s="8">
        <f t="shared" si="3"/>
        <v>1499.7</v>
      </c>
      <c r="L10" s="8">
        <f t="shared" si="4"/>
        <v>1499.7</v>
      </c>
      <c r="M10" s="8" t="s">
        <v>8112</v>
      </c>
      <c r="N10" s="9">
        <v>5</v>
      </c>
    </row>
    <row r="11" s="1" customFormat="1" customHeight="1" spans="1:14">
      <c r="A11" s="8">
        <f t="shared" si="0"/>
        <v>9</v>
      </c>
      <c r="B11" s="8" t="s">
        <v>2831</v>
      </c>
      <c r="C11" s="8" t="s">
        <v>2832</v>
      </c>
      <c r="D11" s="8" t="s">
        <v>411</v>
      </c>
      <c r="E11" s="8">
        <v>4999</v>
      </c>
      <c r="F11" s="8">
        <v>4999</v>
      </c>
      <c r="G11" s="8">
        <f t="shared" si="5"/>
        <v>1199.76</v>
      </c>
      <c r="H11" s="8">
        <f t="shared" si="6"/>
        <v>299.94</v>
      </c>
      <c r="I11" s="8">
        <v>0</v>
      </c>
      <c r="J11" s="8" t="s">
        <v>1744</v>
      </c>
      <c r="K11" s="8">
        <f t="shared" si="3"/>
        <v>1499.7</v>
      </c>
      <c r="L11" s="8">
        <f t="shared" si="4"/>
        <v>1499.7</v>
      </c>
      <c r="M11" s="8" t="s">
        <v>8113</v>
      </c>
      <c r="N11" s="9">
        <v>3</v>
      </c>
    </row>
    <row r="12" s="1" customFormat="1" customHeight="1" spans="1:14">
      <c r="A12" s="8">
        <f t="shared" si="0"/>
        <v>10</v>
      </c>
      <c r="B12" s="8" t="s">
        <v>2849</v>
      </c>
      <c r="C12" s="8" t="s">
        <v>2850</v>
      </c>
      <c r="D12" s="8" t="s">
        <v>419</v>
      </c>
      <c r="E12" s="8">
        <v>4999</v>
      </c>
      <c r="F12" s="8">
        <v>4999</v>
      </c>
      <c r="G12" s="8">
        <f t="shared" si="5"/>
        <v>1199.76</v>
      </c>
      <c r="H12" s="8">
        <f t="shared" si="6"/>
        <v>299.94</v>
      </c>
      <c r="I12" s="8">
        <v>0</v>
      </c>
      <c r="J12" s="8" t="s">
        <v>1744</v>
      </c>
      <c r="K12" s="8">
        <f t="shared" si="3"/>
        <v>1499.7</v>
      </c>
      <c r="L12" s="8">
        <f t="shared" si="4"/>
        <v>1499.7</v>
      </c>
      <c r="M12" s="8" t="s">
        <v>8114</v>
      </c>
      <c r="N12" s="9">
        <v>12</v>
      </c>
    </row>
    <row r="13" s="1" customFormat="1" customHeight="1" spans="1:14">
      <c r="A13" s="8">
        <f t="shared" si="0"/>
        <v>11</v>
      </c>
      <c r="B13" s="8" t="s">
        <v>3000</v>
      </c>
      <c r="C13" s="8" t="s">
        <v>3001</v>
      </c>
      <c r="D13" s="8" t="s">
        <v>446</v>
      </c>
      <c r="E13" s="8">
        <v>4999</v>
      </c>
      <c r="F13" s="8">
        <v>4999</v>
      </c>
      <c r="G13" s="8">
        <v>1199.76</v>
      </c>
      <c r="H13" s="8">
        <v>299.94</v>
      </c>
      <c r="I13" s="8">
        <v>0</v>
      </c>
      <c r="J13" s="8" t="s">
        <v>1744</v>
      </c>
      <c r="K13" s="8">
        <v>1499.7</v>
      </c>
      <c r="L13" s="8">
        <v>1499.7</v>
      </c>
      <c r="M13" s="8" t="s">
        <v>8115</v>
      </c>
      <c r="N13" s="9">
        <v>12</v>
      </c>
    </row>
    <row r="14" s="1" customFormat="1" customHeight="1" spans="1:14">
      <c r="A14" s="8">
        <f t="shared" ref="A14:A23" si="7">ROW()-2</f>
        <v>12</v>
      </c>
      <c r="B14" s="8" t="s">
        <v>3522</v>
      </c>
      <c r="C14" s="8" t="s">
        <v>3405</v>
      </c>
      <c r="D14" s="8" t="s">
        <v>499</v>
      </c>
      <c r="E14" s="8">
        <v>4999</v>
      </c>
      <c r="F14" s="8">
        <v>4999</v>
      </c>
      <c r="G14" s="8">
        <v>399.92</v>
      </c>
      <c r="H14" s="8">
        <v>99.98</v>
      </c>
      <c r="I14" s="8">
        <v>0</v>
      </c>
      <c r="J14" s="8" t="s">
        <v>1744</v>
      </c>
      <c r="K14" s="8">
        <v>1499.7</v>
      </c>
      <c r="L14" s="8">
        <v>1499.7</v>
      </c>
      <c r="M14" s="8" t="s">
        <v>8116</v>
      </c>
      <c r="N14" s="9">
        <v>9</v>
      </c>
    </row>
    <row r="15" s="1" customFormat="1" customHeight="1" spans="1:14">
      <c r="A15" s="8">
        <f t="shared" si="7"/>
        <v>13</v>
      </c>
      <c r="B15" s="8" t="s">
        <v>3702</v>
      </c>
      <c r="C15" s="8" t="s">
        <v>3703</v>
      </c>
      <c r="D15" s="8" t="s">
        <v>593</v>
      </c>
      <c r="E15" s="8">
        <v>4999</v>
      </c>
      <c r="F15" s="8">
        <v>4999</v>
      </c>
      <c r="G15" s="8">
        <f>E15*0.08*(MID(J15,12,2)-MID(J15,5,2)+1)</f>
        <v>1199.76</v>
      </c>
      <c r="H15" s="8">
        <f>F15*0.02*(MID(J15,12,2)-MID(J15,5,2)+1)</f>
        <v>299.94</v>
      </c>
      <c r="I15" s="8">
        <v>0</v>
      </c>
      <c r="J15" s="8" t="s">
        <v>1744</v>
      </c>
      <c r="K15" s="8">
        <f t="shared" ref="K15:K29" si="8">G15+H15</f>
        <v>1499.7</v>
      </c>
      <c r="L15" s="8">
        <f t="shared" ref="L15:L29" si="9">K15</f>
        <v>1499.7</v>
      </c>
      <c r="M15" s="8" t="s">
        <v>8117</v>
      </c>
      <c r="N15" s="9">
        <v>11</v>
      </c>
    </row>
    <row r="16" s="1" customFormat="1" customHeight="1" spans="1:14">
      <c r="A16" s="8">
        <f t="shared" si="7"/>
        <v>14</v>
      </c>
      <c r="B16" s="8" t="s">
        <v>3705</v>
      </c>
      <c r="C16" s="8" t="s">
        <v>3706</v>
      </c>
      <c r="D16" s="8" t="s">
        <v>593</v>
      </c>
      <c r="E16" s="8">
        <v>4999</v>
      </c>
      <c r="F16" s="8">
        <v>4999</v>
      </c>
      <c r="G16" s="8">
        <f>E16*0.08*(MID(J16,12,2)-MID(J16,5,2)+1)</f>
        <v>1199.76</v>
      </c>
      <c r="H16" s="8">
        <f>F16*0.02*(MID(J16,12,2)-MID(J16,5,2)+1)</f>
        <v>299.94</v>
      </c>
      <c r="I16" s="8">
        <v>0</v>
      </c>
      <c r="J16" s="8" t="s">
        <v>1744</v>
      </c>
      <c r="K16" s="8">
        <f t="shared" si="8"/>
        <v>1499.7</v>
      </c>
      <c r="L16" s="8">
        <f t="shared" si="9"/>
        <v>1499.7</v>
      </c>
      <c r="M16" s="8" t="s">
        <v>8118</v>
      </c>
      <c r="N16" s="9">
        <v>11</v>
      </c>
    </row>
    <row r="17" s="1" customFormat="1" customHeight="1" spans="1:14">
      <c r="A17" s="8">
        <f t="shared" si="7"/>
        <v>15</v>
      </c>
      <c r="B17" s="8" t="s">
        <v>3707</v>
      </c>
      <c r="C17" s="8" t="s">
        <v>3708</v>
      </c>
      <c r="D17" s="8" t="s">
        <v>597</v>
      </c>
      <c r="E17" s="8">
        <v>4999</v>
      </c>
      <c r="F17" s="8">
        <v>4999</v>
      </c>
      <c r="G17" s="8">
        <f>E17*0.08*(MID(J17,12,2)-MID(J17,5,2)+1)</f>
        <v>1199.76</v>
      </c>
      <c r="H17" s="8">
        <f>F17*0.02*(MID(J17,12,2)-MID(J17,5,2)+1)</f>
        <v>299.94</v>
      </c>
      <c r="I17" s="8">
        <v>0</v>
      </c>
      <c r="J17" s="8" t="s">
        <v>1744</v>
      </c>
      <c r="K17" s="8">
        <f t="shared" si="8"/>
        <v>1499.7</v>
      </c>
      <c r="L17" s="8">
        <f t="shared" si="9"/>
        <v>1499.7</v>
      </c>
      <c r="M17" s="8" t="s">
        <v>8119</v>
      </c>
      <c r="N17" s="9">
        <v>22</v>
      </c>
    </row>
    <row r="18" s="1" customFormat="1" customHeight="1" spans="1:14">
      <c r="A18" s="8">
        <f t="shared" si="7"/>
        <v>16</v>
      </c>
      <c r="B18" s="8" t="s">
        <v>3709</v>
      </c>
      <c r="C18" s="8" t="s">
        <v>3710</v>
      </c>
      <c r="D18" s="8" t="s">
        <v>597</v>
      </c>
      <c r="E18" s="8">
        <v>4999</v>
      </c>
      <c r="F18" s="8">
        <v>4999</v>
      </c>
      <c r="G18" s="8">
        <f t="shared" ref="G18:G26" si="10">E18*0.08*(MID(J18,12,2)-MID(J18,5,2)+1)</f>
        <v>1199.76</v>
      </c>
      <c r="H18" s="8">
        <f t="shared" ref="H18:H26" si="11">F18*0.02*(MID(J18,12,2)-MID(J18,5,2)+1)</f>
        <v>299.94</v>
      </c>
      <c r="I18" s="8">
        <v>0</v>
      </c>
      <c r="J18" s="8" t="s">
        <v>1744</v>
      </c>
      <c r="K18" s="8">
        <f t="shared" si="8"/>
        <v>1499.7</v>
      </c>
      <c r="L18" s="8">
        <f t="shared" si="9"/>
        <v>1499.7</v>
      </c>
      <c r="M18" s="8" t="s">
        <v>8120</v>
      </c>
      <c r="N18" s="9">
        <v>18</v>
      </c>
    </row>
    <row r="19" s="1" customFormat="1" customHeight="1" spans="1:14">
      <c r="A19" s="8">
        <f t="shared" si="7"/>
        <v>17</v>
      </c>
      <c r="B19" s="8" t="s">
        <v>3757</v>
      </c>
      <c r="C19" s="8" t="s">
        <v>5265</v>
      </c>
      <c r="D19" s="8" t="s">
        <v>617</v>
      </c>
      <c r="E19" s="8">
        <v>4999</v>
      </c>
      <c r="F19" s="8">
        <v>4999</v>
      </c>
      <c r="G19" s="8">
        <f t="shared" si="10"/>
        <v>1199.76</v>
      </c>
      <c r="H19" s="8">
        <f t="shared" si="11"/>
        <v>299.94</v>
      </c>
      <c r="I19" s="8">
        <v>0</v>
      </c>
      <c r="J19" s="8" t="s">
        <v>1744</v>
      </c>
      <c r="K19" s="8">
        <f t="shared" si="8"/>
        <v>1499.7</v>
      </c>
      <c r="L19" s="8">
        <f t="shared" si="9"/>
        <v>1499.7</v>
      </c>
      <c r="M19" s="8" t="s">
        <v>8121</v>
      </c>
      <c r="N19" s="9">
        <v>10</v>
      </c>
    </row>
    <row r="20" s="1" customFormat="1" customHeight="1" spans="1:14">
      <c r="A20" s="8">
        <f t="shared" si="7"/>
        <v>18</v>
      </c>
      <c r="B20" s="8" t="s">
        <v>3930</v>
      </c>
      <c r="C20" s="8" t="s">
        <v>3931</v>
      </c>
      <c r="D20" s="8" t="s">
        <v>695</v>
      </c>
      <c r="E20" s="8">
        <v>4999</v>
      </c>
      <c r="F20" s="8">
        <v>4999</v>
      </c>
      <c r="G20" s="8">
        <v>1199.76</v>
      </c>
      <c r="H20" s="8">
        <v>299.94</v>
      </c>
      <c r="I20" s="8">
        <v>0</v>
      </c>
      <c r="J20" s="8" t="s">
        <v>1744</v>
      </c>
      <c r="K20" s="8">
        <f t="shared" si="8"/>
        <v>1499.7</v>
      </c>
      <c r="L20" s="8">
        <f t="shared" si="9"/>
        <v>1499.7</v>
      </c>
      <c r="M20" s="8" t="s">
        <v>8122</v>
      </c>
      <c r="N20" s="9">
        <v>6</v>
      </c>
    </row>
    <row r="21" s="1" customFormat="1" customHeight="1" spans="1:14">
      <c r="A21" s="8">
        <f t="shared" si="7"/>
        <v>19</v>
      </c>
      <c r="B21" s="8" t="s">
        <v>3939</v>
      </c>
      <c r="C21" s="8" t="s">
        <v>3940</v>
      </c>
      <c r="D21" s="8" t="s">
        <v>699</v>
      </c>
      <c r="E21" s="8">
        <v>4999</v>
      </c>
      <c r="F21" s="8">
        <v>4999</v>
      </c>
      <c r="G21" s="8">
        <v>1199.76</v>
      </c>
      <c r="H21" s="8">
        <v>299.94</v>
      </c>
      <c r="I21" s="8">
        <v>0</v>
      </c>
      <c r="J21" s="8" t="s">
        <v>1744</v>
      </c>
      <c r="K21" s="8">
        <f t="shared" si="8"/>
        <v>1499.7</v>
      </c>
      <c r="L21" s="8">
        <f t="shared" si="9"/>
        <v>1499.7</v>
      </c>
      <c r="M21" s="8" t="s">
        <v>8123</v>
      </c>
      <c r="N21" s="9">
        <v>6</v>
      </c>
    </row>
    <row r="22" s="1" customFormat="1" customHeight="1" spans="1:14">
      <c r="A22" s="8">
        <f t="shared" si="7"/>
        <v>20</v>
      </c>
      <c r="B22" s="8" t="s">
        <v>3976</v>
      </c>
      <c r="C22" s="8" t="s">
        <v>3977</v>
      </c>
      <c r="D22" s="8" t="s">
        <v>722</v>
      </c>
      <c r="E22" s="8">
        <v>4999</v>
      </c>
      <c r="F22" s="8">
        <v>4999</v>
      </c>
      <c r="G22" s="8">
        <v>1199.76</v>
      </c>
      <c r="H22" s="8">
        <v>299.94</v>
      </c>
      <c r="I22" s="8">
        <v>0</v>
      </c>
      <c r="J22" s="8" t="s">
        <v>1744</v>
      </c>
      <c r="K22" s="8">
        <f t="shared" si="8"/>
        <v>1499.7</v>
      </c>
      <c r="L22" s="8">
        <f t="shared" si="9"/>
        <v>1499.7</v>
      </c>
      <c r="M22" s="8" t="s">
        <v>8124</v>
      </c>
      <c r="N22" s="9">
        <v>2</v>
      </c>
    </row>
    <row r="23" s="1" customFormat="1" customHeight="1" spans="1:14">
      <c r="A23" s="8">
        <f t="shared" si="7"/>
        <v>21</v>
      </c>
      <c r="B23" s="8" t="s">
        <v>367</v>
      </c>
      <c r="C23" s="8" t="s">
        <v>4062</v>
      </c>
      <c r="D23" s="8" t="s">
        <v>770</v>
      </c>
      <c r="E23" s="8">
        <v>4999</v>
      </c>
      <c r="F23" s="8">
        <v>4999</v>
      </c>
      <c r="G23" s="8">
        <f t="shared" si="10"/>
        <v>799.84</v>
      </c>
      <c r="H23" s="8">
        <f t="shared" si="11"/>
        <v>199.96</v>
      </c>
      <c r="I23" s="8">
        <v>0</v>
      </c>
      <c r="J23" s="8" t="s">
        <v>2193</v>
      </c>
      <c r="K23" s="8">
        <f t="shared" si="8"/>
        <v>999.8</v>
      </c>
      <c r="L23" s="8">
        <f t="shared" si="9"/>
        <v>999.8</v>
      </c>
      <c r="M23" s="8" t="s">
        <v>8125</v>
      </c>
      <c r="N23" s="9">
        <v>34</v>
      </c>
    </row>
    <row r="24" s="1" customFormat="1" customHeight="1" spans="1:14">
      <c r="A24" s="8">
        <f t="shared" ref="A24:A33" si="12">ROW()-2</f>
        <v>22</v>
      </c>
      <c r="B24" s="8" t="s">
        <v>4064</v>
      </c>
      <c r="C24" s="8" t="s">
        <v>4065</v>
      </c>
      <c r="D24" s="8" t="s">
        <v>770</v>
      </c>
      <c r="E24" s="8">
        <v>4999</v>
      </c>
      <c r="F24" s="8">
        <v>4999</v>
      </c>
      <c r="G24" s="8">
        <f t="shared" si="10"/>
        <v>1199.76</v>
      </c>
      <c r="H24" s="8">
        <f t="shared" si="11"/>
        <v>299.94</v>
      </c>
      <c r="I24" s="8">
        <v>0</v>
      </c>
      <c r="J24" s="8" t="s">
        <v>1744</v>
      </c>
      <c r="K24" s="8">
        <f t="shared" si="8"/>
        <v>1499.7</v>
      </c>
      <c r="L24" s="8">
        <f t="shared" si="9"/>
        <v>1499.7</v>
      </c>
      <c r="M24" s="8" t="s">
        <v>8126</v>
      </c>
      <c r="N24" s="9">
        <v>19</v>
      </c>
    </row>
    <row r="25" s="1" customFormat="1" customHeight="1" spans="1:14">
      <c r="A25" s="8">
        <f t="shared" si="12"/>
        <v>23</v>
      </c>
      <c r="B25" s="8" t="s">
        <v>4067</v>
      </c>
      <c r="C25" s="8" t="s">
        <v>4068</v>
      </c>
      <c r="D25" s="8" t="s">
        <v>770</v>
      </c>
      <c r="E25" s="8">
        <v>4999</v>
      </c>
      <c r="F25" s="8">
        <v>4999</v>
      </c>
      <c r="G25" s="8">
        <f t="shared" si="10"/>
        <v>1199.76</v>
      </c>
      <c r="H25" s="8">
        <f t="shared" si="11"/>
        <v>299.94</v>
      </c>
      <c r="I25" s="8">
        <v>0</v>
      </c>
      <c r="J25" s="8" t="s">
        <v>1744</v>
      </c>
      <c r="K25" s="8">
        <f t="shared" si="8"/>
        <v>1499.7</v>
      </c>
      <c r="L25" s="8">
        <f t="shared" si="9"/>
        <v>1499.7</v>
      </c>
      <c r="M25" s="8" t="s">
        <v>8127</v>
      </c>
      <c r="N25" s="9">
        <v>20</v>
      </c>
    </row>
    <row r="26" s="1" customFormat="1" customHeight="1" spans="1:14">
      <c r="A26" s="8">
        <f t="shared" si="12"/>
        <v>24</v>
      </c>
      <c r="B26" s="8" t="s">
        <v>4070</v>
      </c>
      <c r="C26" s="8" t="s">
        <v>4071</v>
      </c>
      <c r="D26" s="8" t="s">
        <v>770</v>
      </c>
      <c r="E26" s="8">
        <v>4999</v>
      </c>
      <c r="F26" s="8">
        <v>4999</v>
      </c>
      <c r="G26" s="8">
        <f t="shared" si="10"/>
        <v>1199.76</v>
      </c>
      <c r="H26" s="8">
        <f t="shared" si="11"/>
        <v>299.94</v>
      </c>
      <c r="I26" s="8">
        <v>0</v>
      </c>
      <c r="J26" s="8" t="s">
        <v>1744</v>
      </c>
      <c r="K26" s="8">
        <f t="shared" si="8"/>
        <v>1499.7</v>
      </c>
      <c r="L26" s="8">
        <f t="shared" si="9"/>
        <v>1499.7</v>
      </c>
      <c r="M26" s="8" t="s">
        <v>8107</v>
      </c>
      <c r="N26" s="9">
        <v>10</v>
      </c>
    </row>
    <row r="27" s="1" customFormat="1" customHeight="1" spans="1:14">
      <c r="A27" s="8">
        <f t="shared" si="12"/>
        <v>25</v>
      </c>
      <c r="B27" s="8" t="s">
        <v>4073</v>
      </c>
      <c r="C27" s="8" t="s">
        <v>4074</v>
      </c>
      <c r="D27" s="8" t="s">
        <v>770</v>
      </c>
      <c r="E27" s="8">
        <v>4999</v>
      </c>
      <c r="F27" s="8">
        <v>4999</v>
      </c>
      <c r="G27" s="8">
        <v>799.84</v>
      </c>
      <c r="H27" s="8">
        <v>199.96</v>
      </c>
      <c r="I27" s="8">
        <v>0</v>
      </c>
      <c r="J27" s="8" t="s">
        <v>4076</v>
      </c>
      <c r="K27" s="8">
        <f t="shared" si="8"/>
        <v>999.8</v>
      </c>
      <c r="L27" s="8">
        <f t="shared" si="9"/>
        <v>999.8</v>
      </c>
      <c r="M27" s="8" t="s">
        <v>8128</v>
      </c>
      <c r="N27" s="9">
        <v>10</v>
      </c>
    </row>
    <row r="28" s="1" customFormat="1" customHeight="1" spans="1:14">
      <c r="A28" s="8">
        <f t="shared" si="12"/>
        <v>26</v>
      </c>
      <c r="B28" s="8" t="s">
        <v>4077</v>
      </c>
      <c r="C28" s="8" t="s">
        <v>4078</v>
      </c>
      <c r="D28" s="8" t="s">
        <v>770</v>
      </c>
      <c r="E28" s="8">
        <v>4999</v>
      </c>
      <c r="F28" s="8">
        <v>4999</v>
      </c>
      <c r="G28" s="8">
        <f t="shared" ref="G28:G34" si="13">E28*0.08*(MID(J28,12,2)-MID(J28,5,2)+1)</f>
        <v>1199.76</v>
      </c>
      <c r="H28" s="8">
        <f t="shared" ref="H28:H34" si="14">F28*0.02*(MID(J28,12,2)-MID(J28,5,2)+1)</f>
        <v>299.94</v>
      </c>
      <c r="I28" s="8">
        <v>0</v>
      </c>
      <c r="J28" s="8" t="s">
        <v>1744</v>
      </c>
      <c r="K28" s="8">
        <f t="shared" si="8"/>
        <v>1499.7</v>
      </c>
      <c r="L28" s="8">
        <f t="shared" si="9"/>
        <v>1499.7</v>
      </c>
      <c r="M28" s="8" t="s">
        <v>8109</v>
      </c>
      <c r="N28" s="9">
        <v>10</v>
      </c>
    </row>
    <row r="29" s="1" customFormat="1" customHeight="1" spans="1:14">
      <c r="A29" s="8">
        <f t="shared" si="12"/>
        <v>27</v>
      </c>
      <c r="B29" s="8" t="s">
        <v>4098</v>
      </c>
      <c r="C29" s="8" t="s">
        <v>2541</v>
      </c>
      <c r="D29" s="8" t="s">
        <v>782</v>
      </c>
      <c r="E29" s="8">
        <v>4999</v>
      </c>
      <c r="F29" s="8">
        <v>4999</v>
      </c>
      <c r="G29" s="8">
        <f t="shared" si="13"/>
        <v>799.84</v>
      </c>
      <c r="H29" s="8">
        <f t="shared" si="14"/>
        <v>199.96</v>
      </c>
      <c r="I29" s="8">
        <v>0</v>
      </c>
      <c r="J29" s="8" t="s">
        <v>2193</v>
      </c>
      <c r="K29" s="8">
        <f t="shared" si="8"/>
        <v>999.8</v>
      </c>
      <c r="L29" s="8">
        <f t="shared" si="9"/>
        <v>999.8</v>
      </c>
      <c r="M29" s="8" t="s">
        <v>8129</v>
      </c>
      <c r="N29" s="9">
        <v>34</v>
      </c>
    </row>
    <row r="30" s="1" customFormat="1" customHeight="1" spans="1:14">
      <c r="A30" s="8">
        <f t="shared" si="12"/>
        <v>28</v>
      </c>
      <c r="B30" s="8" t="s">
        <v>8130</v>
      </c>
      <c r="C30" s="8" t="s">
        <v>4127</v>
      </c>
      <c r="D30" s="8" t="s">
        <v>794</v>
      </c>
      <c r="E30" s="8">
        <v>4999</v>
      </c>
      <c r="F30" s="8">
        <v>4999</v>
      </c>
      <c r="G30" s="8">
        <v>1199.76</v>
      </c>
      <c r="H30" s="8">
        <v>299.94</v>
      </c>
      <c r="I30" s="8">
        <v>0</v>
      </c>
      <c r="J30" s="8" t="s">
        <v>1744</v>
      </c>
      <c r="K30" s="8">
        <f t="shared" ref="K30:K42" si="15">G30+H30</f>
        <v>1499.7</v>
      </c>
      <c r="L30" s="8">
        <f t="shared" ref="L30:L42" si="16">K30</f>
        <v>1499.7</v>
      </c>
      <c r="M30" s="8" t="s">
        <v>8131</v>
      </c>
      <c r="N30" s="9">
        <v>10</v>
      </c>
    </row>
    <row r="31" s="1" customFormat="1" customHeight="1" spans="1:14">
      <c r="A31" s="8">
        <f t="shared" si="12"/>
        <v>29</v>
      </c>
      <c r="B31" s="8" t="s">
        <v>4180</v>
      </c>
      <c r="C31" s="8" t="s">
        <v>4181</v>
      </c>
      <c r="D31" s="8" t="s">
        <v>805</v>
      </c>
      <c r="E31" s="8">
        <v>4999</v>
      </c>
      <c r="F31" s="8">
        <v>4999</v>
      </c>
      <c r="G31" s="8">
        <f t="shared" si="13"/>
        <v>1199.76</v>
      </c>
      <c r="H31" s="8">
        <f t="shared" si="14"/>
        <v>299.94</v>
      </c>
      <c r="I31" s="8">
        <v>0</v>
      </c>
      <c r="J31" s="8" t="s">
        <v>1744</v>
      </c>
      <c r="K31" s="8">
        <f t="shared" si="15"/>
        <v>1499.7</v>
      </c>
      <c r="L31" s="8">
        <f t="shared" si="16"/>
        <v>1499.7</v>
      </c>
      <c r="M31" s="8" t="s">
        <v>8132</v>
      </c>
      <c r="N31" s="9">
        <v>12</v>
      </c>
    </row>
    <row r="32" s="1" customFormat="1" customHeight="1" spans="1:14">
      <c r="A32" s="8">
        <f t="shared" si="12"/>
        <v>30</v>
      </c>
      <c r="B32" s="8" t="s">
        <v>4161</v>
      </c>
      <c r="C32" s="8" t="s">
        <v>4162</v>
      </c>
      <c r="D32" s="8" t="s">
        <v>802</v>
      </c>
      <c r="E32" s="8">
        <v>4999</v>
      </c>
      <c r="F32" s="8">
        <v>4999</v>
      </c>
      <c r="G32" s="8">
        <f t="shared" si="13"/>
        <v>1199.76</v>
      </c>
      <c r="H32" s="8">
        <f t="shared" si="14"/>
        <v>299.94</v>
      </c>
      <c r="I32" s="8">
        <v>0</v>
      </c>
      <c r="J32" s="8" t="s">
        <v>1744</v>
      </c>
      <c r="K32" s="8">
        <f t="shared" si="15"/>
        <v>1499.7</v>
      </c>
      <c r="L32" s="8">
        <f t="shared" si="16"/>
        <v>1499.7</v>
      </c>
      <c r="M32" s="8" t="s">
        <v>8133</v>
      </c>
      <c r="N32" s="9">
        <v>4</v>
      </c>
    </row>
    <row r="33" s="1" customFormat="1" customHeight="1" spans="1:14">
      <c r="A33" s="8">
        <f t="shared" si="12"/>
        <v>31</v>
      </c>
      <c r="B33" s="8" t="s">
        <v>4164</v>
      </c>
      <c r="C33" s="8" t="s">
        <v>2706</v>
      </c>
      <c r="D33" s="8" t="s">
        <v>802</v>
      </c>
      <c r="E33" s="8">
        <v>4999</v>
      </c>
      <c r="F33" s="8">
        <v>4999</v>
      </c>
      <c r="G33" s="8">
        <f t="shared" si="13"/>
        <v>1199.76</v>
      </c>
      <c r="H33" s="8">
        <f t="shared" si="14"/>
        <v>299.94</v>
      </c>
      <c r="I33" s="8">
        <v>0</v>
      </c>
      <c r="J33" s="8" t="s">
        <v>1744</v>
      </c>
      <c r="K33" s="8">
        <f t="shared" si="15"/>
        <v>1499.7</v>
      </c>
      <c r="L33" s="8">
        <f t="shared" si="16"/>
        <v>1499.7</v>
      </c>
      <c r="M33" s="8" t="s">
        <v>8108</v>
      </c>
      <c r="N33" s="9">
        <v>0</v>
      </c>
    </row>
    <row r="34" s="1" customFormat="1" customHeight="1" spans="1:14">
      <c r="A34" s="8">
        <f t="shared" ref="A34:A43" si="17">ROW()-2</f>
        <v>32</v>
      </c>
      <c r="B34" s="8" t="s">
        <v>4168</v>
      </c>
      <c r="C34" s="8" t="s">
        <v>4169</v>
      </c>
      <c r="D34" s="8" t="s">
        <v>802</v>
      </c>
      <c r="E34" s="8">
        <v>4999</v>
      </c>
      <c r="F34" s="8">
        <v>4999</v>
      </c>
      <c r="G34" s="8">
        <f t="shared" si="13"/>
        <v>799.84</v>
      </c>
      <c r="H34" s="8">
        <f t="shared" si="14"/>
        <v>199.96</v>
      </c>
      <c r="I34" s="8">
        <v>0</v>
      </c>
      <c r="J34" s="8" t="s">
        <v>2303</v>
      </c>
      <c r="K34" s="8">
        <f t="shared" si="15"/>
        <v>999.8</v>
      </c>
      <c r="L34" s="8">
        <f t="shared" si="16"/>
        <v>999.8</v>
      </c>
      <c r="M34" s="8" t="s">
        <v>8128</v>
      </c>
      <c r="N34" s="9">
        <v>0</v>
      </c>
    </row>
    <row r="35" s="1" customFormat="1" customHeight="1" spans="1:14">
      <c r="A35" s="8">
        <f t="shared" si="17"/>
        <v>33</v>
      </c>
      <c r="B35" s="8" t="s">
        <v>4591</v>
      </c>
      <c r="C35" s="8" t="s">
        <v>3437</v>
      </c>
      <c r="D35" s="8" t="s">
        <v>981</v>
      </c>
      <c r="E35" s="8">
        <v>5200</v>
      </c>
      <c r="F35" s="8">
        <v>5200</v>
      </c>
      <c r="G35" s="8">
        <f t="shared" ref="G35:G39" si="18">E35*8%*3</f>
        <v>1248</v>
      </c>
      <c r="H35" s="8">
        <f t="shared" ref="H35:H39" si="19">F35*2%*3</f>
        <v>312</v>
      </c>
      <c r="I35" s="8">
        <v>0</v>
      </c>
      <c r="J35" s="8" t="s">
        <v>1744</v>
      </c>
      <c r="K35" s="8">
        <f t="shared" si="15"/>
        <v>1560</v>
      </c>
      <c r="L35" s="8">
        <f t="shared" si="16"/>
        <v>1560</v>
      </c>
      <c r="M35" s="8" t="s">
        <v>8134</v>
      </c>
      <c r="N35" s="9" t="s">
        <v>4578</v>
      </c>
    </row>
    <row r="36" s="1" customFormat="1" customHeight="1" spans="1:14">
      <c r="A36" s="8">
        <f t="shared" si="17"/>
        <v>34</v>
      </c>
      <c r="B36" s="8" t="s">
        <v>4602</v>
      </c>
      <c r="C36" s="8" t="s">
        <v>3401</v>
      </c>
      <c r="D36" s="8" t="s">
        <v>981</v>
      </c>
      <c r="E36" s="8">
        <v>5150</v>
      </c>
      <c r="F36" s="8">
        <v>5150</v>
      </c>
      <c r="G36" s="8">
        <f t="shared" si="18"/>
        <v>1236</v>
      </c>
      <c r="H36" s="8">
        <f t="shared" si="19"/>
        <v>309</v>
      </c>
      <c r="I36" s="8">
        <v>0</v>
      </c>
      <c r="J36" s="8" t="s">
        <v>1744</v>
      </c>
      <c r="K36" s="8">
        <f t="shared" si="15"/>
        <v>1545</v>
      </c>
      <c r="L36" s="8">
        <f t="shared" si="16"/>
        <v>1545</v>
      </c>
      <c r="M36" s="8" t="s">
        <v>8135</v>
      </c>
      <c r="N36" s="9">
        <v>13</v>
      </c>
    </row>
    <row r="37" s="1" customFormat="1" customHeight="1" spans="1:14">
      <c r="A37" s="8">
        <f t="shared" si="17"/>
        <v>35</v>
      </c>
      <c r="B37" s="8" t="s">
        <v>4607</v>
      </c>
      <c r="C37" s="8" t="s">
        <v>4608</v>
      </c>
      <c r="D37" s="8" t="s">
        <v>981</v>
      </c>
      <c r="E37" s="8">
        <v>4999</v>
      </c>
      <c r="F37" s="8">
        <v>4999</v>
      </c>
      <c r="G37" s="8">
        <f t="shared" si="18"/>
        <v>1199.76</v>
      </c>
      <c r="H37" s="8">
        <f t="shared" si="19"/>
        <v>299.94</v>
      </c>
      <c r="I37" s="8">
        <v>0</v>
      </c>
      <c r="J37" s="8" t="s">
        <v>1744</v>
      </c>
      <c r="K37" s="8">
        <f t="shared" si="15"/>
        <v>1499.7</v>
      </c>
      <c r="L37" s="8">
        <f t="shared" si="16"/>
        <v>1499.7</v>
      </c>
      <c r="M37" s="8" t="s">
        <v>8120</v>
      </c>
      <c r="N37" s="9">
        <v>8</v>
      </c>
    </row>
    <row r="38" s="1" customFormat="1" customHeight="1" spans="1:14">
      <c r="A38" s="8">
        <f t="shared" si="17"/>
        <v>36</v>
      </c>
      <c r="B38" s="8" t="s">
        <v>4619</v>
      </c>
      <c r="C38" s="8" t="s">
        <v>4620</v>
      </c>
      <c r="D38" s="8" t="s">
        <v>981</v>
      </c>
      <c r="E38" s="8">
        <v>4999</v>
      </c>
      <c r="F38" s="8">
        <v>4999</v>
      </c>
      <c r="G38" s="8">
        <f t="shared" si="18"/>
        <v>1199.76</v>
      </c>
      <c r="H38" s="8">
        <f t="shared" si="19"/>
        <v>299.94</v>
      </c>
      <c r="I38" s="8">
        <v>0</v>
      </c>
      <c r="J38" s="8" t="s">
        <v>1744</v>
      </c>
      <c r="K38" s="8">
        <f t="shared" si="15"/>
        <v>1499.7</v>
      </c>
      <c r="L38" s="8">
        <f t="shared" si="16"/>
        <v>1499.7</v>
      </c>
      <c r="M38" s="8" t="s">
        <v>8136</v>
      </c>
      <c r="N38" s="9">
        <v>4</v>
      </c>
    </row>
    <row r="39" s="1" customFormat="1" customHeight="1" spans="1:14">
      <c r="A39" s="8">
        <f t="shared" si="17"/>
        <v>37</v>
      </c>
      <c r="B39" s="8" t="s">
        <v>4621</v>
      </c>
      <c r="C39" s="8" t="s">
        <v>4622</v>
      </c>
      <c r="D39" s="8" t="s">
        <v>981</v>
      </c>
      <c r="E39" s="8">
        <v>4999</v>
      </c>
      <c r="F39" s="8">
        <v>4999</v>
      </c>
      <c r="G39" s="8">
        <f t="shared" si="18"/>
        <v>1199.76</v>
      </c>
      <c r="H39" s="8">
        <f t="shared" si="19"/>
        <v>299.94</v>
      </c>
      <c r="I39" s="8">
        <v>0</v>
      </c>
      <c r="J39" s="8" t="s">
        <v>1744</v>
      </c>
      <c r="K39" s="8">
        <f t="shared" si="15"/>
        <v>1499.7</v>
      </c>
      <c r="L39" s="8">
        <f t="shared" si="16"/>
        <v>1499.7</v>
      </c>
      <c r="M39" s="8" t="s">
        <v>8137</v>
      </c>
      <c r="N39" s="9">
        <v>4</v>
      </c>
    </row>
    <row r="40" s="1" customFormat="1" customHeight="1" spans="1:14">
      <c r="A40" s="8">
        <f t="shared" si="17"/>
        <v>38</v>
      </c>
      <c r="B40" s="8" t="s">
        <v>4749</v>
      </c>
      <c r="C40" s="8" t="s">
        <v>2989</v>
      </c>
      <c r="D40" s="8" t="s">
        <v>1037</v>
      </c>
      <c r="E40" s="8">
        <v>4999</v>
      </c>
      <c r="F40" s="8">
        <v>4999</v>
      </c>
      <c r="G40" s="8">
        <f t="shared" ref="G40:G42" si="20">E40*0.08*(MID(J40,12,2)-MID(J40,5,2)+1)</f>
        <v>1199.76</v>
      </c>
      <c r="H40" s="8">
        <f t="shared" ref="H40:H42" si="21">F40*0.02*(MID(J40,12,2)-MID(J40,5,2)+1)</f>
        <v>299.94</v>
      </c>
      <c r="I40" s="8">
        <v>0</v>
      </c>
      <c r="J40" s="8" t="s">
        <v>1744</v>
      </c>
      <c r="K40" s="8">
        <f t="shared" ref="K40:K44" si="22">G40+H40</f>
        <v>1499.7</v>
      </c>
      <c r="L40" s="8">
        <f t="shared" ref="L40:L46" si="23">K40</f>
        <v>1499.7</v>
      </c>
      <c r="M40" s="8" t="s">
        <v>8109</v>
      </c>
      <c r="N40" s="9">
        <v>21</v>
      </c>
    </row>
    <row r="41" s="1" customFormat="1" customHeight="1" spans="1:14">
      <c r="A41" s="8">
        <f t="shared" si="17"/>
        <v>39</v>
      </c>
      <c r="B41" s="8" t="s">
        <v>4753</v>
      </c>
      <c r="C41" s="8" t="s">
        <v>4754</v>
      </c>
      <c r="D41" s="8" t="s">
        <v>1037</v>
      </c>
      <c r="E41" s="8">
        <v>4999</v>
      </c>
      <c r="F41" s="8">
        <v>4999</v>
      </c>
      <c r="G41" s="8">
        <f t="shared" si="20"/>
        <v>1199.76</v>
      </c>
      <c r="H41" s="8">
        <f t="shared" si="21"/>
        <v>299.94</v>
      </c>
      <c r="I41" s="8">
        <v>0</v>
      </c>
      <c r="J41" s="8" t="s">
        <v>1744</v>
      </c>
      <c r="K41" s="8">
        <f t="shared" si="22"/>
        <v>1499.7</v>
      </c>
      <c r="L41" s="8">
        <f t="shared" si="23"/>
        <v>1499.7</v>
      </c>
      <c r="M41" s="8" t="s">
        <v>8138</v>
      </c>
      <c r="N41" s="9">
        <v>30</v>
      </c>
    </row>
    <row r="42" s="1" customFormat="1" customHeight="1" spans="1:14">
      <c r="A42" s="8">
        <f t="shared" si="17"/>
        <v>40</v>
      </c>
      <c r="B42" s="8" t="s">
        <v>4869</v>
      </c>
      <c r="C42" s="8" t="s">
        <v>4870</v>
      </c>
      <c r="D42" s="8" t="s">
        <v>1065</v>
      </c>
      <c r="E42" s="8">
        <v>4999</v>
      </c>
      <c r="F42" s="8">
        <v>4999</v>
      </c>
      <c r="G42" s="8">
        <f t="shared" si="20"/>
        <v>1199.76</v>
      </c>
      <c r="H42" s="8">
        <f t="shared" si="21"/>
        <v>299.94</v>
      </c>
      <c r="I42" s="8">
        <v>0</v>
      </c>
      <c r="J42" s="8" t="s">
        <v>1744</v>
      </c>
      <c r="K42" s="8">
        <f t="shared" si="22"/>
        <v>1499.7</v>
      </c>
      <c r="L42" s="8">
        <f t="shared" si="23"/>
        <v>1499.7</v>
      </c>
      <c r="M42" s="8" t="s">
        <v>8139</v>
      </c>
      <c r="N42" s="9">
        <v>9</v>
      </c>
    </row>
    <row r="43" s="1" customFormat="1" customHeight="1" spans="1:14">
      <c r="A43" s="8">
        <f t="shared" si="17"/>
        <v>41</v>
      </c>
      <c r="B43" s="8" t="s">
        <v>4877</v>
      </c>
      <c r="C43" s="8" t="s">
        <v>3220</v>
      </c>
      <c r="D43" s="8" t="s">
        <v>1069</v>
      </c>
      <c r="E43" s="8">
        <v>4999</v>
      </c>
      <c r="F43" s="8">
        <v>4999</v>
      </c>
      <c r="G43" s="8">
        <v>1199.76</v>
      </c>
      <c r="H43" s="8">
        <v>299.94</v>
      </c>
      <c r="I43" s="8">
        <v>0</v>
      </c>
      <c r="J43" s="8" t="s">
        <v>1744</v>
      </c>
      <c r="K43" s="8">
        <f t="shared" si="22"/>
        <v>1499.7</v>
      </c>
      <c r="L43" s="8">
        <f t="shared" si="23"/>
        <v>1499.7</v>
      </c>
      <c r="M43" s="8" t="s">
        <v>8140</v>
      </c>
      <c r="N43" s="9">
        <v>1</v>
      </c>
    </row>
    <row r="44" s="1" customFormat="1" customHeight="1" spans="1:14">
      <c r="A44" s="8">
        <f t="shared" ref="A44:A53" si="24">ROW()-2</f>
        <v>42</v>
      </c>
      <c r="B44" s="8" t="s">
        <v>4878</v>
      </c>
      <c r="C44" s="8" t="s">
        <v>4879</v>
      </c>
      <c r="D44" s="8" t="s">
        <v>1073</v>
      </c>
      <c r="E44" s="8">
        <v>4999</v>
      </c>
      <c r="F44" s="8">
        <v>4999</v>
      </c>
      <c r="G44" s="8">
        <f>E44*0.08*(MID(J44,12,2)-MID(J44,5,2)+1)</f>
        <v>1199.76</v>
      </c>
      <c r="H44" s="8">
        <f>F44*0.02*(MID(J44,12,2)-MID(J44,5,2)+1)</f>
        <v>299.94</v>
      </c>
      <c r="I44" s="8">
        <v>0</v>
      </c>
      <c r="J44" s="8" t="s">
        <v>1744</v>
      </c>
      <c r="K44" s="8">
        <f t="shared" si="22"/>
        <v>1499.7</v>
      </c>
      <c r="L44" s="8">
        <f t="shared" si="23"/>
        <v>1499.7</v>
      </c>
      <c r="M44" s="8" t="s">
        <v>8141</v>
      </c>
      <c r="N44" s="9">
        <v>32</v>
      </c>
    </row>
    <row r="45" s="1" customFormat="1" customHeight="1" spans="1:14">
      <c r="A45" s="8">
        <f t="shared" si="24"/>
        <v>43</v>
      </c>
      <c r="B45" s="8" t="s">
        <v>5092</v>
      </c>
      <c r="C45" s="8" t="s">
        <v>5093</v>
      </c>
      <c r="D45" s="8" t="s">
        <v>1164</v>
      </c>
      <c r="E45" s="8">
        <v>14997</v>
      </c>
      <c r="F45" s="8">
        <v>14997</v>
      </c>
      <c r="G45" s="8">
        <f>SUM(E45*0.08)</f>
        <v>1199.76</v>
      </c>
      <c r="H45" s="8">
        <f>SUM(F45*0.02)</f>
        <v>299.94</v>
      </c>
      <c r="I45" s="8">
        <v>0</v>
      </c>
      <c r="J45" s="8" t="s">
        <v>1744</v>
      </c>
      <c r="K45" s="8">
        <f>SUM(G45:H45)</f>
        <v>1499.7</v>
      </c>
      <c r="L45" s="8">
        <f t="shared" si="23"/>
        <v>1499.7</v>
      </c>
      <c r="M45" s="8" t="s">
        <v>8142</v>
      </c>
      <c r="N45" s="9">
        <v>10</v>
      </c>
    </row>
    <row r="46" s="1" customFormat="1" customHeight="1" spans="1:14">
      <c r="A46" s="8">
        <f t="shared" si="24"/>
        <v>44</v>
      </c>
      <c r="B46" s="8" t="s">
        <v>5116</v>
      </c>
      <c r="C46" s="8" t="s">
        <v>5117</v>
      </c>
      <c r="D46" s="8" t="s">
        <v>1164</v>
      </c>
      <c r="E46" s="8">
        <v>14997</v>
      </c>
      <c r="F46" s="8">
        <v>14997</v>
      </c>
      <c r="G46" s="8">
        <f>SUM(E46*0.08)</f>
        <v>1199.76</v>
      </c>
      <c r="H46" s="8">
        <f>SUM(F46*0.02)</f>
        <v>299.94</v>
      </c>
      <c r="I46" s="8">
        <v>0</v>
      </c>
      <c r="J46" s="8" t="s">
        <v>1744</v>
      </c>
      <c r="K46" s="8">
        <f>G46+H46</f>
        <v>1499.7</v>
      </c>
      <c r="L46" s="8">
        <f t="shared" si="23"/>
        <v>1499.7</v>
      </c>
      <c r="M46" s="8" t="s">
        <v>8143</v>
      </c>
      <c r="N46" s="9">
        <v>2</v>
      </c>
    </row>
    <row r="47" s="1" customFormat="1" customHeight="1" spans="1:14">
      <c r="A47" s="8">
        <f t="shared" si="24"/>
        <v>45</v>
      </c>
      <c r="B47" s="8" t="s">
        <v>5138</v>
      </c>
      <c r="C47" s="8" t="s">
        <v>5139</v>
      </c>
      <c r="D47" s="8" t="s">
        <v>1168</v>
      </c>
      <c r="E47" s="8">
        <v>4999</v>
      </c>
      <c r="F47" s="8">
        <v>4999</v>
      </c>
      <c r="G47" s="8">
        <v>1199.76</v>
      </c>
      <c r="H47" s="8">
        <v>299.94</v>
      </c>
      <c r="I47" s="8">
        <v>0</v>
      </c>
      <c r="J47" s="8" t="s">
        <v>1744</v>
      </c>
      <c r="K47" s="8">
        <v>1499.7</v>
      </c>
      <c r="L47" s="8">
        <v>1499.7</v>
      </c>
      <c r="M47" s="8" t="s">
        <v>8144</v>
      </c>
      <c r="N47" s="9">
        <v>18</v>
      </c>
    </row>
    <row r="48" s="1" customFormat="1" customHeight="1" spans="1:14">
      <c r="A48" s="8">
        <f t="shared" si="24"/>
        <v>46</v>
      </c>
      <c r="B48" s="8" t="s">
        <v>5143</v>
      </c>
      <c r="C48" s="8" t="s">
        <v>5144</v>
      </c>
      <c r="D48" s="8" t="s">
        <v>1168</v>
      </c>
      <c r="E48" s="8">
        <v>4999</v>
      </c>
      <c r="F48" s="8">
        <v>4999</v>
      </c>
      <c r="G48" s="8">
        <v>1199.76</v>
      </c>
      <c r="H48" s="8">
        <v>299.94</v>
      </c>
      <c r="I48" s="8">
        <v>0</v>
      </c>
      <c r="J48" s="8" t="s">
        <v>1744</v>
      </c>
      <c r="K48" s="8">
        <v>1499.7</v>
      </c>
      <c r="L48" s="8">
        <v>1499.7</v>
      </c>
      <c r="M48" s="8" t="s">
        <v>8145</v>
      </c>
      <c r="N48" s="9">
        <v>9</v>
      </c>
    </row>
    <row r="49" s="1" customFormat="1" customHeight="1" spans="1:14">
      <c r="A49" s="8">
        <f t="shared" si="24"/>
        <v>47</v>
      </c>
      <c r="B49" s="8" t="s">
        <v>5145</v>
      </c>
      <c r="C49" s="8" t="s">
        <v>1935</v>
      </c>
      <c r="D49" s="8" t="s">
        <v>1168</v>
      </c>
      <c r="E49" s="8">
        <v>4999</v>
      </c>
      <c r="F49" s="8">
        <v>4999</v>
      </c>
      <c r="G49" s="8">
        <v>1199.76</v>
      </c>
      <c r="H49" s="8">
        <v>299.94</v>
      </c>
      <c r="I49" s="8">
        <v>0</v>
      </c>
      <c r="J49" s="8" t="s">
        <v>1744</v>
      </c>
      <c r="K49" s="8">
        <v>1499.7</v>
      </c>
      <c r="L49" s="8">
        <v>1499.7</v>
      </c>
      <c r="M49" s="8" t="s">
        <v>8109</v>
      </c>
      <c r="N49" s="9">
        <v>5</v>
      </c>
    </row>
    <row r="50" s="1" customFormat="1" customHeight="1" spans="1:14">
      <c r="A50" s="8">
        <f t="shared" si="24"/>
        <v>48</v>
      </c>
      <c r="B50" s="8" t="s">
        <v>5264</v>
      </c>
      <c r="C50" s="8" t="s">
        <v>5265</v>
      </c>
      <c r="D50" s="8" t="s">
        <v>1238</v>
      </c>
      <c r="E50" s="8">
        <v>4999</v>
      </c>
      <c r="F50" s="8">
        <v>4999</v>
      </c>
      <c r="G50" s="8">
        <v>1199.76</v>
      </c>
      <c r="H50" s="8">
        <v>299.94</v>
      </c>
      <c r="I50" s="8">
        <v>0</v>
      </c>
      <c r="J50" s="8" t="s">
        <v>1744</v>
      </c>
      <c r="K50" s="8">
        <v>1499.7</v>
      </c>
      <c r="L50" s="8">
        <v>1499.7</v>
      </c>
      <c r="M50" s="8" t="s">
        <v>8115</v>
      </c>
      <c r="N50" s="9">
        <v>0</v>
      </c>
    </row>
    <row r="51" s="1" customFormat="1" customHeight="1" spans="1:14">
      <c r="A51" s="8">
        <f t="shared" si="24"/>
        <v>49</v>
      </c>
      <c r="B51" s="8" t="s">
        <v>5268</v>
      </c>
      <c r="C51" s="8" t="s">
        <v>5269</v>
      </c>
      <c r="D51" s="8" t="s">
        <v>1245</v>
      </c>
      <c r="E51" s="8">
        <v>8332</v>
      </c>
      <c r="F51" s="8">
        <v>8332</v>
      </c>
      <c r="G51" s="8">
        <f t="shared" ref="G51:G100" si="25">ROUND(E51*0.08*(MID(J51,12,2)-MID(J51,5,2)+1),2)</f>
        <v>1999.68</v>
      </c>
      <c r="H51" s="8">
        <f t="shared" ref="H51:H100" si="26">ROUND(F51*0.02*(MID(J51,12,2)-MID(J51,5,2)+1),2)</f>
        <v>499.92</v>
      </c>
      <c r="I51" s="8">
        <v>0</v>
      </c>
      <c r="J51" s="8" t="s">
        <v>1744</v>
      </c>
      <c r="K51" s="8">
        <f t="shared" ref="K51:K102" si="27">G51+H51</f>
        <v>2499.6</v>
      </c>
      <c r="L51" s="8">
        <f t="shared" ref="L51:L102" si="28">K51</f>
        <v>2499.6</v>
      </c>
      <c r="M51" s="8" t="s">
        <v>8144</v>
      </c>
      <c r="N51" s="9">
        <v>23</v>
      </c>
    </row>
    <row r="52" s="1" customFormat="1" customHeight="1" spans="1:14">
      <c r="A52" s="8">
        <f t="shared" si="24"/>
        <v>50</v>
      </c>
      <c r="B52" s="8" t="s">
        <v>5270</v>
      </c>
      <c r="C52" s="8" t="s">
        <v>5271</v>
      </c>
      <c r="D52" s="8" t="s">
        <v>1245</v>
      </c>
      <c r="E52" s="8">
        <v>8332</v>
      </c>
      <c r="F52" s="8">
        <v>8332</v>
      </c>
      <c r="G52" s="8">
        <f t="shared" si="25"/>
        <v>1999.68</v>
      </c>
      <c r="H52" s="8">
        <f t="shared" si="26"/>
        <v>499.92</v>
      </c>
      <c r="I52" s="8">
        <v>0</v>
      </c>
      <c r="J52" s="8" t="s">
        <v>1744</v>
      </c>
      <c r="K52" s="8">
        <f t="shared" si="27"/>
        <v>2499.6</v>
      </c>
      <c r="L52" s="8">
        <f t="shared" si="28"/>
        <v>2499.6</v>
      </c>
      <c r="M52" s="8" t="s">
        <v>8146</v>
      </c>
      <c r="N52" s="9">
        <v>23</v>
      </c>
    </row>
    <row r="53" s="1" customFormat="1" customHeight="1" spans="1:14">
      <c r="A53" s="8">
        <f t="shared" si="24"/>
        <v>51</v>
      </c>
      <c r="B53" s="8" t="s">
        <v>5273</v>
      </c>
      <c r="C53" s="8" t="s">
        <v>5274</v>
      </c>
      <c r="D53" s="8" t="s">
        <v>1245</v>
      </c>
      <c r="E53" s="8">
        <v>8332</v>
      </c>
      <c r="F53" s="8">
        <v>8332</v>
      </c>
      <c r="G53" s="8">
        <f t="shared" si="25"/>
        <v>1999.68</v>
      </c>
      <c r="H53" s="8">
        <f t="shared" si="26"/>
        <v>499.92</v>
      </c>
      <c r="I53" s="8">
        <v>0</v>
      </c>
      <c r="J53" s="8" t="s">
        <v>1744</v>
      </c>
      <c r="K53" s="8">
        <f t="shared" si="27"/>
        <v>2499.6</v>
      </c>
      <c r="L53" s="8">
        <f t="shared" si="28"/>
        <v>2499.6</v>
      </c>
      <c r="M53" s="8" t="s">
        <v>8142</v>
      </c>
      <c r="N53" s="9">
        <v>23</v>
      </c>
    </row>
    <row r="54" s="1" customFormat="1" customHeight="1" spans="1:14">
      <c r="A54" s="8">
        <f t="shared" ref="A54:A63" si="29">ROW()-2</f>
        <v>52</v>
      </c>
      <c r="B54" s="8" t="s">
        <v>5276</v>
      </c>
      <c r="C54" s="8" t="s">
        <v>5277</v>
      </c>
      <c r="D54" s="8" t="s">
        <v>1245</v>
      </c>
      <c r="E54" s="8">
        <v>8332</v>
      </c>
      <c r="F54" s="8">
        <v>8332</v>
      </c>
      <c r="G54" s="8">
        <f t="shared" si="25"/>
        <v>1999.68</v>
      </c>
      <c r="H54" s="8">
        <f t="shared" si="26"/>
        <v>499.92</v>
      </c>
      <c r="I54" s="8">
        <v>0</v>
      </c>
      <c r="J54" s="8" t="s">
        <v>1744</v>
      </c>
      <c r="K54" s="8">
        <f t="shared" si="27"/>
        <v>2499.6</v>
      </c>
      <c r="L54" s="8">
        <f t="shared" si="28"/>
        <v>2499.6</v>
      </c>
      <c r="M54" s="8" t="s">
        <v>8109</v>
      </c>
      <c r="N54" s="9">
        <v>23</v>
      </c>
    </row>
    <row r="55" s="1" customFormat="1" customHeight="1" spans="1:14">
      <c r="A55" s="8">
        <f t="shared" si="29"/>
        <v>53</v>
      </c>
      <c r="B55" s="8" t="s">
        <v>5279</v>
      </c>
      <c r="C55" s="8" t="s">
        <v>5280</v>
      </c>
      <c r="D55" s="8" t="s">
        <v>1245</v>
      </c>
      <c r="E55" s="8">
        <v>8332</v>
      </c>
      <c r="F55" s="8">
        <v>8332</v>
      </c>
      <c r="G55" s="8">
        <f t="shared" si="25"/>
        <v>1999.68</v>
      </c>
      <c r="H55" s="8">
        <f t="shared" si="26"/>
        <v>499.92</v>
      </c>
      <c r="I55" s="8">
        <v>0</v>
      </c>
      <c r="J55" s="8" t="s">
        <v>1744</v>
      </c>
      <c r="K55" s="8">
        <f t="shared" si="27"/>
        <v>2499.6</v>
      </c>
      <c r="L55" s="8">
        <f t="shared" si="28"/>
        <v>2499.6</v>
      </c>
      <c r="M55" s="8" t="s">
        <v>8147</v>
      </c>
      <c r="N55" s="9">
        <v>23</v>
      </c>
    </row>
    <row r="56" s="1" customFormat="1" customHeight="1" spans="1:14">
      <c r="A56" s="8">
        <f t="shared" si="29"/>
        <v>54</v>
      </c>
      <c r="B56" s="8" t="s">
        <v>5281</v>
      </c>
      <c r="C56" s="8" t="s">
        <v>2706</v>
      </c>
      <c r="D56" s="8" t="s">
        <v>1245</v>
      </c>
      <c r="E56" s="8">
        <v>8332</v>
      </c>
      <c r="F56" s="8">
        <v>8332</v>
      </c>
      <c r="G56" s="8">
        <f t="shared" si="25"/>
        <v>1999.68</v>
      </c>
      <c r="H56" s="8">
        <f t="shared" si="26"/>
        <v>499.92</v>
      </c>
      <c r="I56" s="8">
        <v>0</v>
      </c>
      <c r="J56" s="8" t="s">
        <v>1744</v>
      </c>
      <c r="K56" s="8">
        <f t="shared" si="27"/>
        <v>2499.6</v>
      </c>
      <c r="L56" s="8">
        <f t="shared" si="28"/>
        <v>2499.6</v>
      </c>
      <c r="M56" s="8" t="s">
        <v>8148</v>
      </c>
      <c r="N56" s="9">
        <v>23</v>
      </c>
    </row>
    <row r="57" s="1" customFormat="1" customHeight="1" spans="1:14">
      <c r="A57" s="8">
        <f t="shared" si="29"/>
        <v>55</v>
      </c>
      <c r="B57" s="8" t="s">
        <v>5287</v>
      </c>
      <c r="C57" s="8" t="s">
        <v>5288</v>
      </c>
      <c r="D57" s="8" t="s">
        <v>1245</v>
      </c>
      <c r="E57" s="8">
        <v>8332</v>
      </c>
      <c r="F57" s="8">
        <v>8332</v>
      </c>
      <c r="G57" s="8">
        <f t="shared" si="25"/>
        <v>1999.68</v>
      </c>
      <c r="H57" s="8">
        <f t="shared" si="26"/>
        <v>499.92</v>
      </c>
      <c r="I57" s="8">
        <v>0</v>
      </c>
      <c r="J57" s="8" t="s">
        <v>1744</v>
      </c>
      <c r="K57" s="8">
        <f t="shared" si="27"/>
        <v>2499.6</v>
      </c>
      <c r="L57" s="8">
        <f t="shared" si="28"/>
        <v>2499.6</v>
      </c>
      <c r="M57" s="8" t="s">
        <v>8149</v>
      </c>
      <c r="N57" s="9">
        <v>23</v>
      </c>
    </row>
    <row r="58" s="1" customFormat="1" customHeight="1" spans="1:14">
      <c r="A58" s="8">
        <f t="shared" si="29"/>
        <v>56</v>
      </c>
      <c r="B58" s="8" t="s">
        <v>5289</v>
      </c>
      <c r="C58" s="8" t="s">
        <v>5290</v>
      </c>
      <c r="D58" s="8" t="s">
        <v>1245</v>
      </c>
      <c r="E58" s="8">
        <v>8332</v>
      </c>
      <c r="F58" s="8">
        <v>8332</v>
      </c>
      <c r="G58" s="8">
        <f t="shared" si="25"/>
        <v>1999.68</v>
      </c>
      <c r="H58" s="8">
        <f t="shared" si="26"/>
        <v>499.92</v>
      </c>
      <c r="I58" s="8">
        <v>0</v>
      </c>
      <c r="J58" s="8" t="s">
        <v>1744</v>
      </c>
      <c r="K58" s="8">
        <f t="shared" si="27"/>
        <v>2499.6</v>
      </c>
      <c r="L58" s="8">
        <f t="shared" si="28"/>
        <v>2499.6</v>
      </c>
      <c r="M58" s="8" t="s">
        <v>8150</v>
      </c>
      <c r="N58" s="9">
        <v>23</v>
      </c>
    </row>
    <row r="59" s="1" customFormat="1" customHeight="1" spans="1:14">
      <c r="A59" s="8">
        <f t="shared" si="29"/>
        <v>57</v>
      </c>
      <c r="B59" s="8" t="s">
        <v>5292</v>
      </c>
      <c r="C59" s="8" t="s">
        <v>5293</v>
      </c>
      <c r="D59" s="8" t="s">
        <v>1245</v>
      </c>
      <c r="E59" s="8">
        <v>8332</v>
      </c>
      <c r="F59" s="8">
        <v>8332</v>
      </c>
      <c r="G59" s="8">
        <f t="shared" si="25"/>
        <v>1999.68</v>
      </c>
      <c r="H59" s="8">
        <f t="shared" si="26"/>
        <v>499.92</v>
      </c>
      <c r="I59" s="8">
        <v>0</v>
      </c>
      <c r="J59" s="8" t="s">
        <v>1744</v>
      </c>
      <c r="K59" s="8">
        <f t="shared" si="27"/>
        <v>2499.6</v>
      </c>
      <c r="L59" s="8">
        <f t="shared" si="28"/>
        <v>2499.6</v>
      </c>
      <c r="M59" s="8" t="s">
        <v>8151</v>
      </c>
      <c r="N59" s="9">
        <v>23</v>
      </c>
    </row>
    <row r="60" s="1" customFormat="1" customHeight="1" spans="1:14">
      <c r="A60" s="8">
        <f t="shared" si="29"/>
        <v>58</v>
      </c>
      <c r="B60" s="8" t="s">
        <v>5298</v>
      </c>
      <c r="C60" s="8" t="s">
        <v>5299</v>
      </c>
      <c r="D60" s="8" t="s">
        <v>1245</v>
      </c>
      <c r="E60" s="8">
        <v>8332</v>
      </c>
      <c r="F60" s="8">
        <v>8332</v>
      </c>
      <c r="G60" s="8">
        <f t="shared" si="25"/>
        <v>1999.68</v>
      </c>
      <c r="H60" s="8">
        <f t="shared" si="26"/>
        <v>499.92</v>
      </c>
      <c r="I60" s="8">
        <v>0</v>
      </c>
      <c r="J60" s="8" t="s">
        <v>1744</v>
      </c>
      <c r="K60" s="8">
        <f t="shared" si="27"/>
        <v>2499.6</v>
      </c>
      <c r="L60" s="8">
        <f t="shared" si="28"/>
        <v>2499.6</v>
      </c>
      <c r="M60" s="8" t="s">
        <v>8128</v>
      </c>
      <c r="N60" s="9">
        <v>23</v>
      </c>
    </row>
    <row r="61" s="1" customFormat="1" customHeight="1" spans="1:14">
      <c r="A61" s="8">
        <f t="shared" si="29"/>
        <v>59</v>
      </c>
      <c r="B61" s="8" t="s">
        <v>5301</v>
      </c>
      <c r="C61" s="8" t="s">
        <v>4973</v>
      </c>
      <c r="D61" s="8" t="s">
        <v>1245</v>
      </c>
      <c r="E61" s="8">
        <v>8332</v>
      </c>
      <c r="F61" s="8">
        <v>8332</v>
      </c>
      <c r="G61" s="8">
        <f t="shared" si="25"/>
        <v>1999.68</v>
      </c>
      <c r="H61" s="8">
        <f t="shared" si="26"/>
        <v>499.92</v>
      </c>
      <c r="I61" s="8">
        <v>0</v>
      </c>
      <c r="J61" s="8" t="s">
        <v>1744</v>
      </c>
      <c r="K61" s="8">
        <f t="shared" si="27"/>
        <v>2499.6</v>
      </c>
      <c r="L61" s="8">
        <f t="shared" si="28"/>
        <v>2499.6</v>
      </c>
      <c r="M61" s="8" t="s">
        <v>8146</v>
      </c>
      <c r="N61" s="9">
        <v>23</v>
      </c>
    </row>
    <row r="62" s="1" customFormat="1" customHeight="1" spans="1:14">
      <c r="A62" s="8">
        <f t="shared" si="29"/>
        <v>60</v>
      </c>
      <c r="B62" s="8" t="s">
        <v>5304</v>
      </c>
      <c r="C62" s="8" t="s">
        <v>5305</v>
      </c>
      <c r="D62" s="8" t="s">
        <v>1245</v>
      </c>
      <c r="E62" s="8">
        <v>8332</v>
      </c>
      <c r="F62" s="8">
        <v>8332</v>
      </c>
      <c r="G62" s="8">
        <f t="shared" si="25"/>
        <v>1999.68</v>
      </c>
      <c r="H62" s="8">
        <f t="shared" si="26"/>
        <v>499.92</v>
      </c>
      <c r="I62" s="8">
        <v>0</v>
      </c>
      <c r="J62" s="8" t="s">
        <v>1744</v>
      </c>
      <c r="K62" s="8">
        <f t="shared" si="27"/>
        <v>2499.6</v>
      </c>
      <c r="L62" s="8">
        <f t="shared" si="28"/>
        <v>2499.6</v>
      </c>
      <c r="M62" s="8" t="s">
        <v>8152</v>
      </c>
      <c r="N62" s="9">
        <v>23</v>
      </c>
    </row>
    <row r="63" s="1" customFormat="1" customHeight="1" spans="1:14">
      <c r="A63" s="8">
        <f t="shared" si="29"/>
        <v>61</v>
      </c>
      <c r="B63" s="8" t="s">
        <v>5307</v>
      </c>
      <c r="C63" s="8" t="s">
        <v>5308</v>
      </c>
      <c r="D63" s="8" t="s">
        <v>1245</v>
      </c>
      <c r="E63" s="8">
        <v>8332</v>
      </c>
      <c r="F63" s="8">
        <v>8332</v>
      </c>
      <c r="G63" s="8">
        <f t="shared" si="25"/>
        <v>1999.68</v>
      </c>
      <c r="H63" s="8">
        <f t="shared" si="26"/>
        <v>499.92</v>
      </c>
      <c r="I63" s="8">
        <v>0</v>
      </c>
      <c r="J63" s="8" t="s">
        <v>1744</v>
      </c>
      <c r="K63" s="8">
        <f t="shared" si="27"/>
        <v>2499.6</v>
      </c>
      <c r="L63" s="8">
        <f t="shared" si="28"/>
        <v>2499.6</v>
      </c>
      <c r="M63" s="8" t="s">
        <v>8120</v>
      </c>
      <c r="N63" s="9">
        <v>23</v>
      </c>
    </row>
    <row r="64" s="1" customFormat="1" customHeight="1" spans="1:14">
      <c r="A64" s="8">
        <f t="shared" ref="A64:A73" si="30">ROW()-2</f>
        <v>62</v>
      </c>
      <c r="B64" s="8" t="s">
        <v>3691</v>
      </c>
      <c r="C64" s="8" t="s">
        <v>5313</v>
      </c>
      <c r="D64" s="8" t="s">
        <v>1245</v>
      </c>
      <c r="E64" s="8">
        <v>8332</v>
      </c>
      <c r="F64" s="8">
        <v>8332</v>
      </c>
      <c r="G64" s="8">
        <f t="shared" si="25"/>
        <v>1999.68</v>
      </c>
      <c r="H64" s="8">
        <f t="shared" si="26"/>
        <v>499.92</v>
      </c>
      <c r="I64" s="8">
        <v>0</v>
      </c>
      <c r="J64" s="8" t="s">
        <v>1744</v>
      </c>
      <c r="K64" s="8">
        <f t="shared" si="27"/>
        <v>2499.6</v>
      </c>
      <c r="L64" s="8">
        <f t="shared" si="28"/>
        <v>2499.6</v>
      </c>
      <c r="M64" s="8" t="s">
        <v>8153</v>
      </c>
      <c r="N64" s="9">
        <v>23</v>
      </c>
    </row>
    <row r="65" s="1" customFormat="1" customHeight="1" spans="1:14">
      <c r="A65" s="8">
        <f t="shared" si="30"/>
        <v>63</v>
      </c>
      <c r="B65" s="8" t="s">
        <v>5315</v>
      </c>
      <c r="C65" s="8" t="s">
        <v>5316</v>
      </c>
      <c r="D65" s="8" t="s">
        <v>1245</v>
      </c>
      <c r="E65" s="8">
        <v>8332</v>
      </c>
      <c r="F65" s="8">
        <v>8332</v>
      </c>
      <c r="G65" s="8">
        <f t="shared" si="25"/>
        <v>1999.68</v>
      </c>
      <c r="H65" s="8">
        <f t="shared" si="26"/>
        <v>499.92</v>
      </c>
      <c r="I65" s="8">
        <v>0</v>
      </c>
      <c r="J65" s="8" t="s">
        <v>1744</v>
      </c>
      <c r="K65" s="8">
        <f t="shared" si="27"/>
        <v>2499.6</v>
      </c>
      <c r="L65" s="8">
        <f t="shared" si="28"/>
        <v>2499.6</v>
      </c>
      <c r="M65" s="8" t="s">
        <v>8127</v>
      </c>
      <c r="N65" s="9">
        <v>23</v>
      </c>
    </row>
    <row r="66" s="1" customFormat="1" customHeight="1" spans="1:14">
      <c r="A66" s="8">
        <f t="shared" si="30"/>
        <v>64</v>
      </c>
      <c r="B66" s="8" t="s">
        <v>5318</v>
      </c>
      <c r="C66" s="8" t="s">
        <v>5319</v>
      </c>
      <c r="D66" s="8" t="s">
        <v>1245</v>
      </c>
      <c r="E66" s="8">
        <v>8332</v>
      </c>
      <c r="F66" s="8">
        <v>8332</v>
      </c>
      <c r="G66" s="8">
        <f t="shared" si="25"/>
        <v>1999.68</v>
      </c>
      <c r="H66" s="8">
        <f t="shared" si="26"/>
        <v>499.92</v>
      </c>
      <c r="I66" s="8">
        <v>0</v>
      </c>
      <c r="J66" s="8" t="s">
        <v>1744</v>
      </c>
      <c r="K66" s="8">
        <f t="shared" si="27"/>
        <v>2499.6</v>
      </c>
      <c r="L66" s="8">
        <f t="shared" si="28"/>
        <v>2499.6</v>
      </c>
      <c r="M66" s="8" t="s">
        <v>8133</v>
      </c>
      <c r="N66" s="9">
        <v>22</v>
      </c>
    </row>
    <row r="67" s="1" customFormat="1" customHeight="1" spans="1:14">
      <c r="A67" s="8">
        <f t="shared" si="30"/>
        <v>65</v>
      </c>
      <c r="B67" s="8" t="s">
        <v>5321</v>
      </c>
      <c r="C67" s="8" t="s">
        <v>5322</v>
      </c>
      <c r="D67" s="8" t="s">
        <v>1245</v>
      </c>
      <c r="E67" s="8">
        <v>8332</v>
      </c>
      <c r="F67" s="8">
        <v>8332</v>
      </c>
      <c r="G67" s="8">
        <f t="shared" si="25"/>
        <v>1999.68</v>
      </c>
      <c r="H67" s="8">
        <f t="shared" si="26"/>
        <v>499.92</v>
      </c>
      <c r="I67" s="8">
        <v>0</v>
      </c>
      <c r="J67" s="8" t="s">
        <v>1744</v>
      </c>
      <c r="K67" s="8">
        <f t="shared" si="27"/>
        <v>2499.6</v>
      </c>
      <c r="L67" s="8">
        <f t="shared" si="28"/>
        <v>2499.6</v>
      </c>
      <c r="M67" s="8" t="s">
        <v>8154</v>
      </c>
      <c r="N67" s="9">
        <v>27</v>
      </c>
    </row>
    <row r="68" s="1" customFormat="1" customHeight="1" spans="1:14">
      <c r="A68" s="8">
        <f t="shared" si="30"/>
        <v>66</v>
      </c>
      <c r="B68" s="8" t="s">
        <v>5324</v>
      </c>
      <c r="C68" s="8" t="s">
        <v>5325</v>
      </c>
      <c r="D68" s="8" t="s">
        <v>1245</v>
      </c>
      <c r="E68" s="8">
        <v>8332</v>
      </c>
      <c r="F68" s="8">
        <v>8332</v>
      </c>
      <c r="G68" s="8">
        <f t="shared" si="25"/>
        <v>1999.68</v>
      </c>
      <c r="H68" s="8">
        <f t="shared" si="26"/>
        <v>499.92</v>
      </c>
      <c r="I68" s="8">
        <v>0</v>
      </c>
      <c r="J68" s="8" t="s">
        <v>1744</v>
      </c>
      <c r="K68" s="8">
        <f t="shared" si="27"/>
        <v>2499.6</v>
      </c>
      <c r="L68" s="8">
        <f t="shared" si="28"/>
        <v>2499.6</v>
      </c>
      <c r="M68" s="8" t="s">
        <v>8155</v>
      </c>
      <c r="N68" s="9">
        <v>28</v>
      </c>
    </row>
    <row r="69" s="1" customFormat="1" customHeight="1" spans="1:14">
      <c r="A69" s="8">
        <f t="shared" si="30"/>
        <v>67</v>
      </c>
      <c r="B69" s="8" t="s">
        <v>5327</v>
      </c>
      <c r="C69" s="8" t="s">
        <v>4244</v>
      </c>
      <c r="D69" s="8" t="s">
        <v>1245</v>
      </c>
      <c r="E69" s="8">
        <v>8332</v>
      </c>
      <c r="F69" s="8">
        <v>8332</v>
      </c>
      <c r="G69" s="8">
        <f t="shared" si="25"/>
        <v>1999.68</v>
      </c>
      <c r="H69" s="8">
        <f t="shared" si="26"/>
        <v>499.92</v>
      </c>
      <c r="I69" s="8">
        <v>0</v>
      </c>
      <c r="J69" s="8" t="s">
        <v>1744</v>
      </c>
      <c r="K69" s="8">
        <f t="shared" si="27"/>
        <v>2499.6</v>
      </c>
      <c r="L69" s="8">
        <f t="shared" si="28"/>
        <v>2499.6</v>
      </c>
      <c r="M69" s="8" t="s">
        <v>8131</v>
      </c>
      <c r="N69" s="9">
        <v>28</v>
      </c>
    </row>
    <row r="70" s="1" customFormat="1" customHeight="1" spans="1:14">
      <c r="A70" s="8">
        <f t="shared" si="30"/>
        <v>68</v>
      </c>
      <c r="B70" s="8" t="s">
        <v>5329</v>
      </c>
      <c r="C70" s="8" t="s">
        <v>5330</v>
      </c>
      <c r="D70" s="8" t="s">
        <v>1245</v>
      </c>
      <c r="E70" s="8">
        <v>8332</v>
      </c>
      <c r="F70" s="8">
        <v>8332</v>
      </c>
      <c r="G70" s="8">
        <f t="shared" si="25"/>
        <v>1999.68</v>
      </c>
      <c r="H70" s="8">
        <f t="shared" si="26"/>
        <v>499.92</v>
      </c>
      <c r="I70" s="8">
        <v>0</v>
      </c>
      <c r="J70" s="8" t="s">
        <v>1744</v>
      </c>
      <c r="K70" s="8">
        <f t="shared" si="27"/>
        <v>2499.6</v>
      </c>
      <c r="L70" s="8">
        <f t="shared" si="28"/>
        <v>2499.6</v>
      </c>
      <c r="M70" s="8" t="s">
        <v>8109</v>
      </c>
      <c r="N70" s="9">
        <v>28</v>
      </c>
    </row>
    <row r="71" s="1" customFormat="1" customHeight="1" spans="1:14">
      <c r="A71" s="8">
        <f t="shared" si="30"/>
        <v>69</v>
      </c>
      <c r="B71" s="8" t="s">
        <v>5332</v>
      </c>
      <c r="C71" s="8" t="s">
        <v>5333</v>
      </c>
      <c r="D71" s="8" t="s">
        <v>1245</v>
      </c>
      <c r="E71" s="8">
        <v>8332</v>
      </c>
      <c r="F71" s="8">
        <v>8332</v>
      </c>
      <c r="G71" s="8">
        <f t="shared" si="25"/>
        <v>1999.68</v>
      </c>
      <c r="H71" s="8">
        <f t="shared" si="26"/>
        <v>499.92</v>
      </c>
      <c r="I71" s="8">
        <v>0</v>
      </c>
      <c r="J71" s="8" t="s">
        <v>1744</v>
      </c>
      <c r="K71" s="8">
        <f t="shared" si="27"/>
        <v>2499.6</v>
      </c>
      <c r="L71" s="8">
        <f t="shared" si="28"/>
        <v>2499.6</v>
      </c>
      <c r="M71" s="8" t="s">
        <v>8156</v>
      </c>
      <c r="N71" s="9">
        <v>28</v>
      </c>
    </row>
    <row r="72" s="1" customFormat="1" customHeight="1" spans="1:14">
      <c r="A72" s="8">
        <f t="shared" si="30"/>
        <v>70</v>
      </c>
      <c r="B72" s="8" t="s">
        <v>5335</v>
      </c>
      <c r="C72" s="8" t="s">
        <v>2043</v>
      </c>
      <c r="D72" s="8" t="s">
        <v>1245</v>
      </c>
      <c r="E72" s="8">
        <v>8332</v>
      </c>
      <c r="F72" s="8">
        <v>8332</v>
      </c>
      <c r="G72" s="8">
        <f t="shared" si="25"/>
        <v>1999.68</v>
      </c>
      <c r="H72" s="8">
        <f t="shared" si="26"/>
        <v>499.92</v>
      </c>
      <c r="I72" s="8">
        <v>0</v>
      </c>
      <c r="J72" s="8" t="s">
        <v>1744</v>
      </c>
      <c r="K72" s="8">
        <f t="shared" si="27"/>
        <v>2499.6</v>
      </c>
      <c r="L72" s="8">
        <f t="shared" si="28"/>
        <v>2499.6</v>
      </c>
      <c r="M72" s="8" t="s">
        <v>8129</v>
      </c>
      <c r="N72" s="9">
        <v>28</v>
      </c>
    </row>
    <row r="73" s="1" customFormat="1" customHeight="1" spans="1:14">
      <c r="A73" s="8">
        <f t="shared" si="30"/>
        <v>71</v>
      </c>
      <c r="B73" s="8" t="s">
        <v>5337</v>
      </c>
      <c r="C73" s="8" t="s">
        <v>5338</v>
      </c>
      <c r="D73" s="8" t="s">
        <v>1245</v>
      </c>
      <c r="E73" s="8">
        <v>8332</v>
      </c>
      <c r="F73" s="8">
        <v>8332</v>
      </c>
      <c r="G73" s="8">
        <f t="shared" si="25"/>
        <v>1999.68</v>
      </c>
      <c r="H73" s="8">
        <f t="shared" si="26"/>
        <v>499.92</v>
      </c>
      <c r="I73" s="8">
        <v>0</v>
      </c>
      <c r="J73" s="8" t="s">
        <v>1744</v>
      </c>
      <c r="K73" s="8">
        <f t="shared" si="27"/>
        <v>2499.6</v>
      </c>
      <c r="L73" s="8">
        <f t="shared" si="28"/>
        <v>2499.6</v>
      </c>
      <c r="M73" s="8" t="s">
        <v>8157</v>
      </c>
      <c r="N73" s="9">
        <v>28</v>
      </c>
    </row>
    <row r="74" s="1" customFormat="1" customHeight="1" spans="1:14">
      <c r="A74" s="8">
        <f t="shared" ref="A74:A83" si="31">ROW()-2</f>
        <v>72</v>
      </c>
      <c r="B74" s="8" t="s">
        <v>5343</v>
      </c>
      <c r="C74" s="8" t="s">
        <v>5344</v>
      </c>
      <c r="D74" s="8" t="s">
        <v>1245</v>
      </c>
      <c r="E74" s="8">
        <v>8332</v>
      </c>
      <c r="F74" s="8">
        <v>8332</v>
      </c>
      <c r="G74" s="8">
        <f t="shared" si="25"/>
        <v>1999.68</v>
      </c>
      <c r="H74" s="8">
        <f t="shared" si="26"/>
        <v>499.92</v>
      </c>
      <c r="I74" s="8">
        <v>0</v>
      </c>
      <c r="J74" s="8" t="s">
        <v>1744</v>
      </c>
      <c r="K74" s="8">
        <f t="shared" si="27"/>
        <v>2499.6</v>
      </c>
      <c r="L74" s="8">
        <f t="shared" si="28"/>
        <v>2499.6</v>
      </c>
      <c r="M74" s="8" t="s">
        <v>8158</v>
      </c>
      <c r="N74" s="9">
        <v>12</v>
      </c>
    </row>
    <row r="75" s="1" customFormat="1" customHeight="1" spans="1:14">
      <c r="A75" s="8">
        <f t="shared" si="31"/>
        <v>73</v>
      </c>
      <c r="B75" s="8" t="s">
        <v>5346</v>
      </c>
      <c r="C75" s="8" t="s">
        <v>5347</v>
      </c>
      <c r="D75" s="8" t="s">
        <v>1245</v>
      </c>
      <c r="E75" s="8">
        <v>8332</v>
      </c>
      <c r="F75" s="8">
        <v>8332</v>
      </c>
      <c r="G75" s="8">
        <f t="shared" si="25"/>
        <v>1999.68</v>
      </c>
      <c r="H75" s="8">
        <f t="shared" si="26"/>
        <v>499.92</v>
      </c>
      <c r="I75" s="8">
        <v>0</v>
      </c>
      <c r="J75" s="8" t="s">
        <v>1744</v>
      </c>
      <c r="K75" s="8">
        <f t="shared" si="27"/>
        <v>2499.6</v>
      </c>
      <c r="L75" s="8">
        <f t="shared" si="28"/>
        <v>2499.6</v>
      </c>
      <c r="M75" s="8" t="s">
        <v>8159</v>
      </c>
      <c r="N75" s="9">
        <v>12</v>
      </c>
    </row>
    <row r="76" s="1" customFormat="1" customHeight="1" spans="1:14">
      <c r="A76" s="8">
        <f t="shared" si="31"/>
        <v>74</v>
      </c>
      <c r="B76" s="8" t="s">
        <v>5349</v>
      </c>
      <c r="C76" s="8" t="s">
        <v>5350</v>
      </c>
      <c r="D76" s="8" t="s">
        <v>1245</v>
      </c>
      <c r="E76" s="8">
        <v>8332</v>
      </c>
      <c r="F76" s="8">
        <v>8332</v>
      </c>
      <c r="G76" s="8">
        <f t="shared" si="25"/>
        <v>1999.68</v>
      </c>
      <c r="H76" s="8">
        <f t="shared" si="26"/>
        <v>499.92</v>
      </c>
      <c r="I76" s="8">
        <v>0</v>
      </c>
      <c r="J76" s="8" t="s">
        <v>1744</v>
      </c>
      <c r="K76" s="8">
        <f t="shared" si="27"/>
        <v>2499.6</v>
      </c>
      <c r="L76" s="8">
        <f t="shared" si="28"/>
        <v>2499.6</v>
      </c>
      <c r="M76" s="8" t="s">
        <v>8160</v>
      </c>
      <c r="N76" s="9">
        <v>12</v>
      </c>
    </row>
    <row r="77" s="1" customFormat="1" customHeight="1" spans="1:14">
      <c r="A77" s="8">
        <f t="shared" si="31"/>
        <v>75</v>
      </c>
      <c r="B77" s="8" t="s">
        <v>5352</v>
      </c>
      <c r="C77" s="8" t="s">
        <v>5353</v>
      </c>
      <c r="D77" s="8" t="s">
        <v>1245</v>
      </c>
      <c r="E77" s="8">
        <v>8332</v>
      </c>
      <c r="F77" s="8">
        <v>8332</v>
      </c>
      <c r="G77" s="8">
        <f t="shared" si="25"/>
        <v>1999.68</v>
      </c>
      <c r="H77" s="8">
        <f t="shared" si="26"/>
        <v>499.92</v>
      </c>
      <c r="I77" s="8">
        <v>0</v>
      </c>
      <c r="J77" s="8" t="s">
        <v>1744</v>
      </c>
      <c r="K77" s="8">
        <f t="shared" si="27"/>
        <v>2499.6</v>
      </c>
      <c r="L77" s="8">
        <f t="shared" si="28"/>
        <v>2499.6</v>
      </c>
      <c r="M77" s="8" t="s">
        <v>8159</v>
      </c>
      <c r="N77" s="9">
        <v>12</v>
      </c>
    </row>
    <row r="78" s="1" customFormat="1" customHeight="1" spans="1:14">
      <c r="A78" s="8">
        <f t="shared" si="31"/>
        <v>76</v>
      </c>
      <c r="B78" s="8" t="s">
        <v>5355</v>
      </c>
      <c r="C78" s="8" t="s">
        <v>5356</v>
      </c>
      <c r="D78" s="8" t="s">
        <v>1245</v>
      </c>
      <c r="E78" s="8">
        <v>8332</v>
      </c>
      <c r="F78" s="8">
        <v>8332</v>
      </c>
      <c r="G78" s="8">
        <f t="shared" si="25"/>
        <v>1999.68</v>
      </c>
      <c r="H78" s="8">
        <f t="shared" si="26"/>
        <v>499.92</v>
      </c>
      <c r="I78" s="8">
        <v>0</v>
      </c>
      <c r="J78" s="8" t="s">
        <v>1744</v>
      </c>
      <c r="K78" s="8">
        <f t="shared" si="27"/>
        <v>2499.6</v>
      </c>
      <c r="L78" s="8">
        <f t="shared" si="28"/>
        <v>2499.6</v>
      </c>
      <c r="M78" s="8" t="s">
        <v>8112</v>
      </c>
      <c r="N78" s="9">
        <v>12</v>
      </c>
    </row>
    <row r="79" s="1" customFormat="1" customHeight="1" spans="1:14">
      <c r="A79" s="8">
        <f t="shared" si="31"/>
        <v>77</v>
      </c>
      <c r="B79" s="8" t="s">
        <v>5358</v>
      </c>
      <c r="C79" s="8" t="s">
        <v>5359</v>
      </c>
      <c r="D79" s="8" t="s">
        <v>1245</v>
      </c>
      <c r="E79" s="8">
        <v>8332</v>
      </c>
      <c r="F79" s="8">
        <v>8332</v>
      </c>
      <c r="G79" s="8">
        <f t="shared" si="25"/>
        <v>1999.68</v>
      </c>
      <c r="H79" s="8">
        <f t="shared" si="26"/>
        <v>499.92</v>
      </c>
      <c r="I79" s="8">
        <v>0</v>
      </c>
      <c r="J79" s="8" t="s">
        <v>1744</v>
      </c>
      <c r="K79" s="8">
        <f t="shared" si="27"/>
        <v>2499.6</v>
      </c>
      <c r="L79" s="8">
        <f t="shared" si="28"/>
        <v>2499.6</v>
      </c>
      <c r="M79" s="8" t="s">
        <v>8161</v>
      </c>
      <c r="N79" s="9">
        <v>12</v>
      </c>
    </row>
    <row r="80" s="1" customFormat="1" customHeight="1" spans="1:14">
      <c r="A80" s="8">
        <f t="shared" si="31"/>
        <v>78</v>
      </c>
      <c r="B80" s="8" t="s">
        <v>5361</v>
      </c>
      <c r="C80" s="8" t="s">
        <v>5362</v>
      </c>
      <c r="D80" s="8" t="s">
        <v>1245</v>
      </c>
      <c r="E80" s="8">
        <v>8332</v>
      </c>
      <c r="F80" s="8">
        <v>8332</v>
      </c>
      <c r="G80" s="8">
        <f t="shared" si="25"/>
        <v>1999.68</v>
      </c>
      <c r="H80" s="8">
        <f t="shared" si="26"/>
        <v>499.92</v>
      </c>
      <c r="I80" s="8">
        <v>0</v>
      </c>
      <c r="J80" s="8" t="s">
        <v>1744</v>
      </c>
      <c r="K80" s="8">
        <f t="shared" si="27"/>
        <v>2499.6</v>
      </c>
      <c r="L80" s="8">
        <f t="shared" si="28"/>
        <v>2499.6</v>
      </c>
      <c r="M80" s="8" t="s">
        <v>8162</v>
      </c>
      <c r="N80" s="9">
        <v>12</v>
      </c>
    </row>
    <row r="81" s="1" customFormat="1" customHeight="1" spans="1:14">
      <c r="A81" s="8">
        <f t="shared" si="31"/>
        <v>79</v>
      </c>
      <c r="B81" s="8" t="s">
        <v>5364</v>
      </c>
      <c r="C81" s="8" t="s">
        <v>5365</v>
      </c>
      <c r="D81" s="8" t="s">
        <v>1245</v>
      </c>
      <c r="E81" s="8">
        <v>8332</v>
      </c>
      <c r="F81" s="8">
        <v>8332</v>
      </c>
      <c r="G81" s="8">
        <f t="shared" si="25"/>
        <v>1999.68</v>
      </c>
      <c r="H81" s="8">
        <f t="shared" si="26"/>
        <v>499.92</v>
      </c>
      <c r="I81" s="8">
        <v>0</v>
      </c>
      <c r="J81" s="8" t="s">
        <v>1744</v>
      </c>
      <c r="K81" s="8">
        <f t="shared" si="27"/>
        <v>2499.6</v>
      </c>
      <c r="L81" s="8">
        <f t="shared" si="28"/>
        <v>2499.6</v>
      </c>
      <c r="M81" s="8" t="s">
        <v>8163</v>
      </c>
      <c r="N81" s="9">
        <v>12</v>
      </c>
    </row>
    <row r="82" s="1" customFormat="1" customHeight="1" spans="1:14">
      <c r="A82" s="8">
        <f t="shared" si="31"/>
        <v>80</v>
      </c>
      <c r="B82" s="8" t="s">
        <v>5367</v>
      </c>
      <c r="C82" s="8" t="s">
        <v>5368</v>
      </c>
      <c r="D82" s="8" t="s">
        <v>1245</v>
      </c>
      <c r="E82" s="8">
        <v>8332</v>
      </c>
      <c r="F82" s="8">
        <v>8332</v>
      </c>
      <c r="G82" s="8">
        <f t="shared" si="25"/>
        <v>1999.68</v>
      </c>
      <c r="H82" s="8">
        <f t="shared" si="26"/>
        <v>499.92</v>
      </c>
      <c r="I82" s="8">
        <v>0</v>
      </c>
      <c r="J82" s="8" t="s">
        <v>1744</v>
      </c>
      <c r="K82" s="8">
        <f t="shared" si="27"/>
        <v>2499.6</v>
      </c>
      <c r="L82" s="8">
        <f t="shared" si="28"/>
        <v>2499.6</v>
      </c>
      <c r="M82" s="8" t="s">
        <v>8164</v>
      </c>
      <c r="N82" s="9">
        <v>12</v>
      </c>
    </row>
    <row r="83" s="1" customFormat="1" customHeight="1" spans="1:14">
      <c r="A83" s="8">
        <f t="shared" si="31"/>
        <v>81</v>
      </c>
      <c r="B83" s="8" t="s">
        <v>5370</v>
      </c>
      <c r="C83" s="8" t="s">
        <v>5371</v>
      </c>
      <c r="D83" s="8" t="s">
        <v>1245</v>
      </c>
      <c r="E83" s="8">
        <v>8332</v>
      </c>
      <c r="F83" s="8">
        <v>8332</v>
      </c>
      <c r="G83" s="8">
        <f t="shared" si="25"/>
        <v>1999.68</v>
      </c>
      <c r="H83" s="8">
        <f t="shared" si="26"/>
        <v>499.92</v>
      </c>
      <c r="I83" s="8">
        <v>0</v>
      </c>
      <c r="J83" s="8" t="s">
        <v>1744</v>
      </c>
      <c r="K83" s="8">
        <f t="shared" si="27"/>
        <v>2499.6</v>
      </c>
      <c r="L83" s="8">
        <f t="shared" si="28"/>
        <v>2499.6</v>
      </c>
      <c r="M83" s="8" t="s">
        <v>8165</v>
      </c>
      <c r="N83" s="9">
        <v>12</v>
      </c>
    </row>
    <row r="84" s="1" customFormat="1" customHeight="1" spans="1:14">
      <c r="A84" s="8">
        <f t="shared" ref="A84:A93" si="32">ROW()-2</f>
        <v>82</v>
      </c>
      <c r="B84" s="8" t="s">
        <v>5373</v>
      </c>
      <c r="C84" s="8" t="s">
        <v>5374</v>
      </c>
      <c r="D84" s="8" t="s">
        <v>1245</v>
      </c>
      <c r="E84" s="8">
        <v>8332</v>
      </c>
      <c r="F84" s="8">
        <v>8332</v>
      </c>
      <c r="G84" s="8">
        <f t="shared" si="25"/>
        <v>1999.68</v>
      </c>
      <c r="H84" s="8">
        <f t="shared" si="26"/>
        <v>499.92</v>
      </c>
      <c r="I84" s="8">
        <v>0</v>
      </c>
      <c r="J84" s="8" t="s">
        <v>1744</v>
      </c>
      <c r="K84" s="8">
        <f t="shared" si="27"/>
        <v>2499.6</v>
      </c>
      <c r="L84" s="8">
        <f t="shared" si="28"/>
        <v>2499.6</v>
      </c>
      <c r="M84" s="8" t="s">
        <v>8152</v>
      </c>
      <c r="N84" s="9">
        <v>12</v>
      </c>
    </row>
    <row r="85" s="1" customFormat="1" customHeight="1" spans="1:14">
      <c r="A85" s="8">
        <f t="shared" si="32"/>
        <v>83</v>
      </c>
      <c r="B85" s="8" t="s">
        <v>5379</v>
      </c>
      <c r="C85" s="8" t="s">
        <v>5380</v>
      </c>
      <c r="D85" s="8" t="s">
        <v>1245</v>
      </c>
      <c r="E85" s="8">
        <v>8332</v>
      </c>
      <c r="F85" s="8">
        <v>8332</v>
      </c>
      <c r="G85" s="8">
        <f t="shared" si="25"/>
        <v>1999.68</v>
      </c>
      <c r="H85" s="8">
        <f t="shared" si="26"/>
        <v>499.92</v>
      </c>
      <c r="I85" s="8">
        <v>0</v>
      </c>
      <c r="J85" s="8" t="s">
        <v>1744</v>
      </c>
      <c r="K85" s="8">
        <f t="shared" si="27"/>
        <v>2499.6</v>
      </c>
      <c r="L85" s="8">
        <f t="shared" si="28"/>
        <v>2499.6</v>
      </c>
      <c r="M85" s="8" t="s">
        <v>8166</v>
      </c>
      <c r="N85" s="9">
        <v>12</v>
      </c>
    </row>
    <row r="86" s="1" customFormat="1" customHeight="1" spans="1:14">
      <c r="A86" s="8">
        <f t="shared" si="32"/>
        <v>84</v>
      </c>
      <c r="B86" s="8" t="s">
        <v>5382</v>
      </c>
      <c r="C86" s="8" t="s">
        <v>5383</v>
      </c>
      <c r="D86" s="8" t="s">
        <v>1245</v>
      </c>
      <c r="E86" s="8">
        <v>8332</v>
      </c>
      <c r="F86" s="8">
        <v>8332</v>
      </c>
      <c r="G86" s="8">
        <f t="shared" si="25"/>
        <v>1999.68</v>
      </c>
      <c r="H86" s="8">
        <f t="shared" si="26"/>
        <v>499.92</v>
      </c>
      <c r="I86" s="8">
        <v>0</v>
      </c>
      <c r="J86" s="8" t="s">
        <v>1744</v>
      </c>
      <c r="K86" s="8">
        <f t="shared" si="27"/>
        <v>2499.6</v>
      </c>
      <c r="L86" s="8">
        <f t="shared" si="28"/>
        <v>2499.6</v>
      </c>
      <c r="M86" s="8" t="s">
        <v>8109</v>
      </c>
      <c r="N86" s="9">
        <v>12</v>
      </c>
    </row>
    <row r="87" s="1" customFormat="1" customHeight="1" spans="1:14">
      <c r="A87" s="8">
        <f t="shared" si="32"/>
        <v>85</v>
      </c>
      <c r="B87" s="8" t="s">
        <v>5384</v>
      </c>
      <c r="C87" s="8" t="s">
        <v>5385</v>
      </c>
      <c r="D87" s="8" t="s">
        <v>1245</v>
      </c>
      <c r="E87" s="8">
        <v>8332</v>
      </c>
      <c r="F87" s="8">
        <v>8332</v>
      </c>
      <c r="G87" s="8">
        <f t="shared" si="25"/>
        <v>1999.68</v>
      </c>
      <c r="H87" s="8">
        <f t="shared" si="26"/>
        <v>499.92</v>
      </c>
      <c r="I87" s="8">
        <v>0</v>
      </c>
      <c r="J87" s="8" t="s">
        <v>1744</v>
      </c>
      <c r="K87" s="8">
        <f t="shared" si="27"/>
        <v>2499.6</v>
      </c>
      <c r="L87" s="8">
        <f t="shared" si="28"/>
        <v>2499.6</v>
      </c>
      <c r="M87" s="8" t="s">
        <v>8106</v>
      </c>
      <c r="N87" s="9">
        <v>12</v>
      </c>
    </row>
    <row r="88" s="1" customFormat="1" customHeight="1" spans="1:14">
      <c r="A88" s="8">
        <f t="shared" si="32"/>
        <v>86</v>
      </c>
      <c r="B88" s="8" t="s">
        <v>5387</v>
      </c>
      <c r="C88" s="8" t="s">
        <v>5388</v>
      </c>
      <c r="D88" s="8" t="s">
        <v>1245</v>
      </c>
      <c r="E88" s="8">
        <v>8332</v>
      </c>
      <c r="F88" s="8">
        <v>8332</v>
      </c>
      <c r="G88" s="8">
        <f t="shared" si="25"/>
        <v>1999.68</v>
      </c>
      <c r="H88" s="8">
        <f t="shared" si="26"/>
        <v>499.92</v>
      </c>
      <c r="I88" s="8">
        <v>0</v>
      </c>
      <c r="J88" s="8" t="s">
        <v>1744</v>
      </c>
      <c r="K88" s="8">
        <f t="shared" si="27"/>
        <v>2499.6</v>
      </c>
      <c r="L88" s="8">
        <f t="shared" si="28"/>
        <v>2499.6</v>
      </c>
      <c r="M88" s="8" t="s">
        <v>8167</v>
      </c>
      <c r="N88" s="9">
        <v>12</v>
      </c>
    </row>
    <row r="89" s="1" customFormat="1" customHeight="1" spans="1:14">
      <c r="A89" s="8">
        <f t="shared" si="32"/>
        <v>87</v>
      </c>
      <c r="B89" s="8" t="s">
        <v>5390</v>
      </c>
      <c r="C89" s="8" t="s">
        <v>5391</v>
      </c>
      <c r="D89" s="8" t="s">
        <v>1245</v>
      </c>
      <c r="E89" s="8">
        <v>8332</v>
      </c>
      <c r="F89" s="8">
        <v>8332</v>
      </c>
      <c r="G89" s="8">
        <f t="shared" si="25"/>
        <v>1999.68</v>
      </c>
      <c r="H89" s="8">
        <f t="shared" si="26"/>
        <v>499.92</v>
      </c>
      <c r="I89" s="8">
        <v>0</v>
      </c>
      <c r="J89" s="8" t="s">
        <v>1744</v>
      </c>
      <c r="K89" s="8">
        <f t="shared" si="27"/>
        <v>2499.6</v>
      </c>
      <c r="L89" s="8">
        <f t="shared" si="28"/>
        <v>2499.6</v>
      </c>
      <c r="M89" s="8" t="s">
        <v>8168</v>
      </c>
      <c r="N89" s="9">
        <v>12</v>
      </c>
    </row>
    <row r="90" s="1" customFormat="1" customHeight="1" spans="1:14">
      <c r="A90" s="8">
        <f t="shared" si="32"/>
        <v>88</v>
      </c>
      <c r="B90" s="8" t="s">
        <v>5392</v>
      </c>
      <c r="C90" s="8" t="s">
        <v>5393</v>
      </c>
      <c r="D90" s="8" t="s">
        <v>1245</v>
      </c>
      <c r="E90" s="8">
        <v>8332</v>
      </c>
      <c r="F90" s="8">
        <v>8332</v>
      </c>
      <c r="G90" s="8">
        <f t="shared" si="25"/>
        <v>1999.68</v>
      </c>
      <c r="H90" s="8">
        <f t="shared" si="26"/>
        <v>499.92</v>
      </c>
      <c r="I90" s="8">
        <v>0</v>
      </c>
      <c r="J90" s="8" t="s">
        <v>1744</v>
      </c>
      <c r="K90" s="8">
        <f t="shared" si="27"/>
        <v>2499.6</v>
      </c>
      <c r="L90" s="8">
        <f t="shared" si="28"/>
        <v>2499.6</v>
      </c>
      <c r="M90" s="8" t="s">
        <v>8122</v>
      </c>
      <c r="N90" s="9">
        <v>12</v>
      </c>
    </row>
    <row r="91" s="1" customFormat="1" customHeight="1" spans="1:14">
      <c r="A91" s="8">
        <f t="shared" si="32"/>
        <v>89</v>
      </c>
      <c r="B91" s="8" t="s">
        <v>5395</v>
      </c>
      <c r="C91" s="8" t="s">
        <v>5396</v>
      </c>
      <c r="D91" s="8" t="s">
        <v>1245</v>
      </c>
      <c r="E91" s="8">
        <v>8332</v>
      </c>
      <c r="F91" s="8">
        <v>8332</v>
      </c>
      <c r="G91" s="8">
        <f t="shared" si="25"/>
        <v>1999.68</v>
      </c>
      <c r="H91" s="8">
        <f t="shared" si="26"/>
        <v>499.92</v>
      </c>
      <c r="I91" s="8">
        <v>0</v>
      </c>
      <c r="J91" s="8" t="s">
        <v>1744</v>
      </c>
      <c r="K91" s="8">
        <f t="shared" si="27"/>
        <v>2499.6</v>
      </c>
      <c r="L91" s="8">
        <f t="shared" si="28"/>
        <v>2499.6</v>
      </c>
      <c r="M91" s="8" t="s">
        <v>8169</v>
      </c>
      <c r="N91" s="9">
        <v>12</v>
      </c>
    </row>
    <row r="92" s="1" customFormat="1" customHeight="1" spans="1:14">
      <c r="A92" s="8">
        <f t="shared" si="32"/>
        <v>90</v>
      </c>
      <c r="B92" s="8" t="s">
        <v>5398</v>
      </c>
      <c r="C92" s="8" t="s">
        <v>5399</v>
      </c>
      <c r="D92" s="8" t="s">
        <v>1245</v>
      </c>
      <c r="E92" s="8">
        <v>8332</v>
      </c>
      <c r="F92" s="8">
        <v>8332</v>
      </c>
      <c r="G92" s="8">
        <f t="shared" si="25"/>
        <v>1999.68</v>
      </c>
      <c r="H92" s="8">
        <f t="shared" si="26"/>
        <v>499.92</v>
      </c>
      <c r="I92" s="8">
        <v>0</v>
      </c>
      <c r="J92" s="8" t="s">
        <v>1744</v>
      </c>
      <c r="K92" s="8">
        <f t="shared" si="27"/>
        <v>2499.6</v>
      </c>
      <c r="L92" s="8">
        <f t="shared" si="28"/>
        <v>2499.6</v>
      </c>
      <c r="M92" s="8" t="s">
        <v>8109</v>
      </c>
      <c r="N92" s="9">
        <v>15</v>
      </c>
    </row>
    <row r="93" s="1" customFormat="1" customHeight="1" spans="1:14">
      <c r="A93" s="8">
        <f t="shared" si="32"/>
        <v>91</v>
      </c>
      <c r="B93" s="8" t="s">
        <v>5401</v>
      </c>
      <c r="C93" s="8" t="s">
        <v>4728</v>
      </c>
      <c r="D93" s="8" t="s">
        <v>1245</v>
      </c>
      <c r="E93" s="8">
        <v>8332</v>
      </c>
      <c r="F93" s="8">
        <v>8332</v>
      </c>
      <c r="G93" s="8">
        <f t="shared" si="25"/>
        <v>1999.68</v>
      </c>
      <c r="H93" s="8">
        <f t="shared" si="26"/>
        <v>499.92</v>
      </c>
      <c r="I93" s="8">
        <v>0</v>
      </c>
      <c r="J93" s="8" t="s">
        <v>1744</v>
      </c>
      <c r="K93" s="8">
        <f t="shared" si="27"/>
        <v>2499.6</v>
      </c>
      <c r="L93" s="8">
        <f t="shared" si="28"/>
        <v>2499.6</v>
      </c>
      <c r="M93" s="8" t="s">
        <v>8147</v>
      </c>
      <c r="N93" s="9">
        <v>15</v>
      </c>
    </row>
    <row r="94" s="1" customFormat="1" customHeight="1" spans="1:14">
      <c r="A94" s="8">
        <f t="shared" ref="A94:A103" si="33">ROW()-2</f>
        <v>92</v>
      </c>
      <c r="B94" s="8" t="s">
        <v>5402</v>
      </c>
      <c r="C94" s="8" t="s">
        <v>5403</v>
      </c>
      <c r="D94" s="8" t="s">
        <v>1245</v>
      </c>
      <c r="E94" s="8">
        <v>8332</v>
      </c>
      <c r="F94" s="8">
        <v>8332</v>
      </c>
      <c r="G94" s="8">
        <f t="shared" si="25"/>
        <v>1999.68</v>
      </c>
      <c r="H94" s="8">
        <f t="shared" si="26"/>
        <v>499.92</v>
      </c>
      <c r="I94" s="8">
        <v>0</v>
      </c>
      <c r="J94" s="8" t="s">
        <v>1744</v>
      </c>
      <c r="K94" s="8">
        <f t="shared" si="27"/>
        <v>2499.6</v>
      </c>
      <c r="L94" s="8">
        <f t="shared" si="28"/>
        <v>2499.6</v>
      </c>
      <c r="M94" s="8" t="s">
        <v>8170</v>
      </c>
      <c r="N94" s="9">
        <v>15</v>
      </c>
    </row>
    <row r="95" s="1" customFormat="1" customHeight="1" spans="1:14">
      <c r="A95" s="8">
        <f t="shared" si="33"/>
        <v>93</v>
      </c>
      <c r="B95" s="8" t="s">
        <v>5405</v>
      </c>
      <c r="C95" s="8" t="s">
        <v>5406</v>
      </c>
      <c r="D95" s="8" t="s">
        <v>1245</v>
      </c>
      <c r="E95" s="8">
        <v>8332</v>
      </c>
      <c r="F95" s="8">
        <v>8332</v>
      </c>
      <c r="G95" s="8">
        <f t="shared" si="25"/>
        <v>1999.68</v>
      </c>
      <c r="H95" s="8">
        <f t="shared" si="26"/>
        <v>499.92</v>
      </c>
      <c r="I95" s="8">
        <v>0</v>
      </c>
      <c r="J95" s="8" t="s">
        <v>1744</v>
      </c>
      <c r="K95" s="8">
        <f t="shared" si="27"/>
        <v>2499.6</v>
      </c>
      <c r="L95" s="8">
        <f t="shared" si="28"/>
        <v>2499.6</v>
      </c>
      <c r="M95" s="8" t="s">
        <v>8137</v>
      </c>
      <c r="N95" s="9">
        <v>27</v>
      </c>
    </row>
    <row r="96" s="1" customFormat="1" customHeight="1" spans="1:14">
      <c r="A96" s="8">
        <f t="shared" si="33"/>
        <v>94</v>
      </c>
      <c r="B96" s="8" t="s">
        <v>5408</v>
      </c>
      <c r="C96" s="8" t="s">
        <v>5409</v>
      </c>
      <c r="D96" s="8" t="s">
        <v>1245</v>
      </c>
      <c r="E96" s="8">
        <v>8332</v>
      </c>
      <c r="F96" s="8">
        <v>8332</v>
      </c>
      <c r="G96" s="8">
        <f t="shared" si="25"/>
        <v>1999.68</v>
      </c>
      <c r="H96" s="8">
        <f t="shared" si="26"/>
        <v>499.92</v>
      </c>
      <c r="I96" s="8">
        <v>0</v>
      </c>
      <c r="J96" s="8" t="s">
        <v>1744</v>
      </c>
      <c r="K96" s="8">
        <f t="shared" si="27"/>
        <v>2499.6</v>
      </c>
      <c r="L96" s="8">
        <f t="shared" si="28"/>
        <v>2499.6</v>
      </c>
      <c r="M96" s="8" t="s">
        <v>8136</v>
      </c>
      <c r="N96" s="9">
        <v>27</v>
      </c>
    </row>
    <row r="97" s="1" customFormat="1" customHeight="1" spans="1:14">
      <c r="A97" s="8">
        <f t="shared" si="33"/>
        <v>95</v>
      </c>
      <c r="B97" s="8" t="s">
        <v>1673</v>
      </c>
      <c r="C97" s="8" t="s">
        <v>5414</v>
      </c>
      <c r="D97" s="8" t="s">
        <v>1245</v>
      </c>
      <c r="E97" s="8">
        <v>8332</v>
      </c>
      <c r="F97" s="8">
        <v>8332</v>
      </c>
      <c r="G97" s="8">
        <f t="shared" si="25"/>
        <v>1999.68</v>
      </c>
      <c r="H97" s="8">
        <f t="shared" si="26"/>
        <v>499.92</v>
      </c>
      <c r="I97" s="8">
        <v>0</v>
      </c>
      <c r="J97" s="8" t="s">
        <v>1744</v>
      </c>
      <c r="K97" s="8">
        <f t="shared" si="27"/>
        <v>2499.6</v>
      </c>
      <c r="L97" s="8">
        <f t="shared" si="28"/>
        <v>2499.6</v>
      </c>
      <c r="M97" s="8" t="s">
        <v>8171</v>
      </c>
      <c r="N97" s="9">
        <v>27</v>
      </c>
    </row>
    <row r="98" s="1" customFormat="1" customHeight="1" spans="1:14">
      <c r="A98" s="8">
        <f t="shared" si="33"/>
        <v>96</v>
      </c>
      <c r="B98" s="8" t="s">
        <v>5416</v>
      </c>
      <c r="C98" s="8" t="s">
        <v>5417</v>
      </c>
      <c r="D98" s="8" t="s">
        <v>1245</v>
      </c>
      <c r="E98" s="8">
        <v>8332</v>
      </c>
      <c r="F98" s="8">
        <v>8332</v>
      </c>
      <c r="G98" s="8">
        <f t="shared" si="25"/>
        <v>1999.68</v>
      </c>
      <c r="H98" s="8">
        <f t="shared" si="26"/>
        <v>499.92</v>
      </c>
      <c r="I98" s="8">
        <v>0</v>
      </c>
      <c r="J98" s="8" t="s">
        <v>1744</v>
      </c>
      <c r="K98" s="8">
        <f t="shared" si="27"/>
        <v>2499.6</v>
      </c>
      <c r="L98" s="8">
        <f t="shared" si="28"/>
        <v>2499.6</v>
      </c>
      <c r="M98" s="8" t="s">
        <v>8119</v>
      </c>
      <c r="N98" s="9">
        <v>26</v>
      </c>
    </row>
    <row r="99" s="1" customFormat="1" customHeight="1" spans="1:14">
      <c r="A99" s="8">
        <f t="shared" si="33"/>
        <v>97</v>
      </c>
      <c r="B99" s="8" t="s">
        <v>5419</v>
      </c>
      <c r="C99" s="8" t="s">
        <v>5420</v>
      </c>
      <c r="D99" s="8" t="s">
        <v>1245</v>
      </c>
      <c r="E99" s="8">
        <v>8332</v>
      </c>
      <c r="F99" s="8">
        <v>8332</v>
      </c>
      <c r="G99" s="8">
        <f t="shared" si="25"/>
        <v>1999.68</v>
      </c>
      <c r="H99" s="8">
        <f t="shared" si="26"/>
        <v>499.92</v>
      </c>
      <c r="I99" s="8">
        <v>0</v>
      </c>
      <c r="J99" s="8" t="s">
        <v>1744</v>
      </c>
      <c r="K99" s="8">
        <f t="shared" si="27"/>
        <v>2499.6</v>
      </c>
      <c r="L99" s="8">
        <f t="shared" si="28"/>
        <v>2499.6</v>
      </c>
      <c r="M99" s="8" t="s">
        <v>8172</v>
      </c>
      <c r="N99" s="9">
        <v>26</v>
      </c>
    </row>
    <row r="100" s="1" customFormat="1" customHeight="1" spans="1:14">
      <c r="A100" s="8">
        <f t="shared" si="33"/>
        <v>98</v>
      </c>
      <c r="B100" s="8" t="s">
        <v>5421</v>
      </c>
      <c r="C100" s="8" t="s">
        <v>5422</v>
      </c>
      <c r="D100" s="8" t="s">
        <v>1245</v>
      </c>
      <c r="E100" s="8">
        <v>8332</v>
      </c>
      <c r="F100" s="8">
        <v>8332</v>
      </c>
      <c r="G100" s="8">
        <f t="shared" si="25"/>
        <v>1999.68</v>
      </c>
      <c r="H100" s="8">
        <f t="shared" si="26"/>
        <v>499.92</v>
      </c>
      <c r="I100" s="8">
        <v>0</v>
      </c>
      <c r="J100" s="8" t="s">
        <v>1744</v>
      </c>
      <c r="K100" s="8">
        <f t="shared" si="27"/>
        <v>2499.6</v>
      </c>
      <c r="L100" s="8">
        <f t="shared" si="28"/>
        <v>2499.6</v>
      </c>
      <c r="M100" s="8" t="s">
        <v>8114</v>
      </c>
      <c r="N100" s="9">
        <v>23</v>
      </c>
    </row>
    <row r="101" s="1" customFormat="1" customHeight="1" spans="1:14">
      <c r="A101" s="8">
        <f t="shared" si="33"/>
        <v>99</v>
      </c>
      <c r="B101" s="8" t="s">
        <v>5457</v>
      </c>
      <c r="C101" s="8" t="s">
        <v>5458</v>
      </c>
      <c r="D101" s="8" t="s">
        <v>1253</v>
      </c>
      <c r="E101" s="8">
        <v>4999</v>
      </c>
      <c r="F101" s="8">
        <v>4999</v>
      </c>
      <c r="G101" s="8">
        <f>E101*0.08*(MID(J101,12,2)-MID(J101,5,2)+1)</f>
        <v>1199.76</v>
      </c>
      <c r="H101" s="8">
        <f>F101*0.02*(MID(J101,12,2)-MID(J101,5,2)+1)</f>
        <v>299.94</v>
      </c>
      <c r="I101" s="8">
        <v>0</v>
      </c>
      <c r="J101" s="8" t="s">
        <v>1744</v>
      </c>
      <c r="K101" s="8">
        <f t="shared" si="27"/>
        <v>1499.7</v>
      </c>
      <c r="L101" s="8">
        <f t="shared" si="28"/>
        <v>1499.7</v>
      </c>
      <c r="M101" s="8" t="s">
        <v>8108</v>
      </c>
      <c r="N101" s="9">
        <v>14</v>
      </c>
    </row>
    <row r="102" s="1" customFormat="1" customHeight="1" spans="1:14">
      <c r="A102" s="8">
        <f t="shared" si="33"/>
        <v>100</v>
      </c>
      <c r="B102" s="8" t="s">
        <v>5472</v>
      </c>
      <c r="C102" s="8" t="s">
        <v>5473</v>
      </c>
      <c r="D102" s="8" t="s">
        <v>1253</v>
      </c>
      <c r="E102" s="8">
        <v>4999</v>
      </c>
      <c r="F102" s="8">
        <v>4999</v>
      </c>
      <c r="G102" s="8">
        <f>E102*0.08*(MID(J102,12,2)-MID(J102,5,2)+1)</f>
        <v>1199.76</v>
      </c>
      <c r="H102" s="8">
        <f>F102*0.02*(MID(J102,12,2)-MID(J102,5,2)+1)</f>
        <v>299.94</v>
      </c>
      <c r="I102" s="8">
        <v>0</v>
      </c>
      <c r="J102" s="8" t="s">
        <v>1744</v>
      </c>
      <c r="K102" s="8">
        <f t="shared" si="27"/>
        <v>1499.7</v>
      </c>
      <c r="L102" s="8">
        <f t="shared" si="28"/>
        <v>1499.7</v>
      </c>
      <c r="M102" s="8" t="s">
        <v>8109</v>
      </c>
      <c r="N102" s="9">
        <v>10</v>
      </c>
    </row>
    <row r="103" s="1" customFormat="1" customHeight="1" spans="1:14">
      <c r="A103" s="8">
        <f t="shared" si="33"/>
        <v>101</v>
      </c>
      <c r="B103" s="8" t="s">
        <v>5518</v>
      </c>
      <c r="C103" s="8" t="s">
        <v>5519</v>
      </c>
      <c r="D103" s="8" t="s">
        <v>1261</v>
      </c>
      <c r="E103" s="8">
        <v>4999</v>
      </c>
      <c r="F103" s="8">
        <v>4999</v>
      </c>
      <c r="G103" s="8">
        <v>1199.76</v>
      </c>
      <c r="H103" s="8">
        <v>299.94</v>
      </c>
      <c r="I103" s="8">
        <v>0</v>
      </c>
      <c r="J103" s="8" t="s">
        <v>1744</v>
      </c>
      <c r="K103" s="8">
        <f t="shared" ref="K103:K133" si="34">G103+H103</f>
        <v>1499.7</v>
      </c>
      <c r="L103" s="8">
        <f t="shared" ref="L103:L114" si="35">K103</f>
        <v>1499.7</v>
      </c>
      <c r="M103" s="8" t="s">
        <v>8173</v>
      </c>
      <c r="N103" s="9">
        <v>1</v>
      </c>
    </row>
    <row r="104" s="1" customFormat="1" customHeight="1" spans="1:14">
      <c r="A104" s="8">
        <f t="shared" ref="A104:A113" si="36">ROW()-2</f>
        <v>102</v>
      </c>
      <c r="B104" s="8" t="s">
        <v>5521</v>
      </c>
      <c r="C104" s="8" t="s">
        <v>5522</v>
      </c>
      <c r="D104" s="8" t="s">
        <v>1261</v>
      </c>
      <c r="E104" s="8">
        <v>4999</v>
      </c>
      <c r="F104" s="8">
        <v>4999</v>
      </c>
      <c r="G104" s="8">
        <v>1199.76</v>
      </c>
      <c r="H104" s="8">
        <v>299.94</v>
      </c>
      <c r="I104" s="8">
        <v>0</v>
      </c>
      <c r="J104" s="8" t="s">
        <v>1744</v>
      </c>
      <c r="K104" s="8">
        <f t="shared" si="34"/>
        <v>1499.7</v>
      </c>
      <c r="L104" s="8">
        <f t="shared" si="35"/>
        <v>1499.7</v>
      </c>
      <c r="M104" s="8" t="s">
        <v>8163</v>
      </c>
      <c r="N104" s="9">
        <v>5</v>
      </c>
    </row>
    <row r="105" s="1" customFormat="1" customHeight="1" spans="1:14">
      <c r="A105" s="8">
        <f t="shared" si="36"/>
        <v>103</v>
      </c>
      <c r="B105" s="8" t="s">
        <v>5532</v>
      </c>
      <c r="C105" s="8" t="s">
        <v>4479</v>
      </c>
      <c r="D105" s="8" t="s">
        <v>1261</v>
      </c>
      <c r="E105" s="8">
        <v>4999</v>
      </c>
      <c r="F105" s="8">
        <v>4999</v>
      </c>
      <c r="G105" s="8">
        <v>1199.76</v>
      </c>
      <c r="H105" s="8">
        <v>299.94</v>
      </c>
      <c r="I105" s="8">
        <v>0</v>
      </c>
      <c r="J105" s="8" t="s">
        <v>1744</v>
      </c>
      <c r="K105" s="8">
        <f t="shared" si="34"/>
        <v>1499.7</v>
      </c>
      <c r="L105" s="8">
        <f t="shared" si="35"/>
        <v>1499.7</v>
      </c>
      <c r="M105" s="8" t="s">
        <v>8172</v>
      </c>
      <c r="N105" s="9">
        <v>9</v>
      </c>
    </row>
    <row r="106" s="1" customFormat="1" customHeight="1" spans="1:14">
      <c r="A106" s="8">
        <f t="shared" si="36"/>
        <v>104</v>
      </c>
      <c r="B106" s="8" t="s">
        <v>5534</v>
      </c>
      <c r="C106" s="8" t="s">
        <v>5535</v>
      </c>
      <c r="D106" s="8" t="s">
        <v>1261</v>
      </c>
      <c r="E106" s="8">
        <v>4999</v>
      </c>
      <c r="F106" s="8">
        <v>4999</v>
      </c>
      <c r="G106" s="8">
        <v>1199.76</v>
      </c>
      <c r="H106" s="8">
        <v>299.94</v>
      </c>
      <c r="I106" s="8">
        <v>0</v>
      </c>
      <c r="J106" s="8" t="s">
        <v>1744</v>
      </c>
      <c r="K106" s="8">
        <f t="shared" si="34"/>
        <v>1499.7</v>
      </c>
      <c r="L106" s="8">
        <f t="shared" si="35"/>
        <v>1499.7</v>
      </c>
      <c r="M106" s="8" t="s">
        <v>8154</v>
      </c>
      <c r="N106" s="9">
        <v>17</v>
      </c>
    </row>
    <row r="107" s="1" customFormat="1" customHeight="1" spans="1:14">
      <c r="A107" s="8">
        <f t="shared" si="36"/>
        <v>105</v>
      </c>
      <c r="B107" s="8" t="s">
        <v>5536</v>
      </c>
      <c r="C107" s="8" t="s">
        <v>2959</v>
      </c>
      <c r="D107" s="8" t="s">
        <v>1261</v>
      </c>
      <c r="E107" s="8">
        <v>4999</v>
      </c>
      <c r="F107" s="8">
        <v>4999</v>
      </c>
      <c r="G107" s="8">
        <v>1199.76</v>
      </c>
      <c r="H107" s="8">
        <v>299.94</v>
      </c>
      <c r="I107" s="8">
        <v>0</v>
      </c>
      <c r="J107" s="8" t="s">
        <v>1744</v>
      </c>
      <c r="K107" s="8">
        <f t="shared" si="34"/>
        <v>1499.7</v>
      </c>
      <c r="L107" s="8">
        <f t="shared" si="35"/>
        <v>1499.7</v>
      </c>
      <c r="M107" s="8" t="s">
        <v>8148</v>
      </c>
      <c r="N107" s="9">
        <v>15</v>
      </c>
    </row>
    <row r="108" s="1" customFormat="1" customHeight="1" spans="1:14">
      <c r="A108" s="8">
        <f t="shared" si="36"/>
        <v>106</v>
      </c>
      <c r="B108" s="8" t="s">
        <v>5543</v>
      </c>
      <c r="C108" s="8" t="s">
        <v>5544</v>
      </c>
      <c r="D108" s="8" t="s">
        <v>1261</v>
      </c>
      <c r="E108" s="8">
        <v>4999</v>
      </c>
      <c r="F108" s="8">
        <v>4999</v>
      </c>
      <c r="G108" s="8">
        <v>1199.76</v>
      </c>
      <c r="H108" s="8">
        <v>299.94</v>
      </c>
      <c r="I108" s="8">
        <v>0</v>
      </c>
      <c r="J108" s="8" t="s">
        <v>1744</v>
      </c>
      <c r="K108" s="8">
        <f t="shared" si="34"/>
        <v>1499.7</v>
      </c>
      <c r="L108" s="8">
        <f t="shared" si="35"/>
        <v>1499.7</v>
      </c>
      <c r="M108" s="8" t="s">
        <v>8109</v>
      </c>
      <c r="N108" s="9">
        <v>12</v>
      </c>
    </row>
    <row r="109" s="1" customFormat="1" customHeight="1" spans="1:14">
      <c r="A109" s="8">
        <f t="shared" si="36"/>
        <v>107</v>
      </c>
      <c r="B109" s="8" t="s">
        <v>5548</v>
      </c>
      <c r="C109" s="8" t="s">
        <v>3813</v>
      </c>
      <c r="D109" s="8" t="s">
        <v>1261</v>
      </c>
      <c r="E109" s="8">
        <v>4999</v>
      </c>
      <c r="F109" s="8">
        <v>4999</v>
      </c>
      <c r="G109" s="8">
        <v>1199.76</v>
      </c>
      <c r="H109" s="8">
        <v>299.94</v>
      </c>
      <c r="I109" s="8">
        <v>0</v>
      </c>
      <c r="J109" s="8" t="s">
        <v>1744</v>
      </c>
      <c r="K109" s="8">
        <f t="shared" si="34"/>
        <v>1499.7</v>
      </c>
      <c r="L109" s="8">
        <f t="shared" si="35"/>
        <v>1499.7</v>
      </c>
      <c r="M109" s="8" t="s">
        <v>8174</v>
      </c>
      <c r="N109" s="9">
        <v>12</v>
      </c>
    </row>
    <row r="110" s="1" customFormat="1" customHeight="1" spans="1:14">
      <c r="A110" s="8">
        <f t="shared" si="36"/>
        <v>108</v>
      </c>
      <c r="B110" s="8" t="s">
        <v>5553</v>
      </c>
      <c r="C110" s="8" t="s">
        <v>5554</v>
      </c>
      <c r="D110" s="8" t="s">
        <v>1261</v>
      </c>
      <c r="E110" s="8">
        <v>4999</v>
      </c>
      <c r="F110" s="8">
        <v>4999</v>
      </c>
      <c r="G110" s="8">
        <v>1199.76</v>
      </c>
      <c r="H110" s="8">
        <v>299.94</v>
      </c>
      <c r="I110" s="8">
        <v>0</v>
      </c>
      <c r="J110" s="8" t="s">
        <v>1744</v>
      </c>
      <c r="K110" s="8">
        <f t="shared" si="34"/>
        <v>1499.7</v>
      </c>
      <c r="L110" s="8">
        <f t="shared" si="35"/>
        <v>1499.7</v>
      </c>
      <c r="M110" s="8" t="s">
        <v>8175</v>
      </c>
      <c r="N110" s="9">
        <v>29</v>
      </c>
    </row>
    <row r="111" s="1" customFormat="1" customHeight="1" spans="1:14">
      <c r="A111" s="8">
        <f t="shared" si="36"/>
        <v>109</v>
      </c>
      <c r="B111" s="8" t="s">
        <v>5558</v>
      </c>
      <c r="C111" s="8" t="s">
        <v>5559</v>
      </c>
      <c r="D111" s="8" t="s">
        <v>1261</v>
      </c>
      <c r="E111" s="8">
        <v>4999</v>
      </c>
      <c r="F111" s="8">
        <v>4999</v>
      </c>
      <c r="G111" s="8">
        <v>1199.76</v>
      </c>
      <c r="H111" s="8">
        <v>299.94</v>
      </c>
      <c r="I111" s="8">
        <v>0</v>
      </c>
      <c r="J111" s="8" t="s">
        <v>1744</v>
      </c>
      <c r="K111" s="8">
        <f t="shared" si="34"/>
        <v>1499.7</v>
      </c>
      <c r="L111" s="8">
        <f t="shared" si="35"/>
        <v>1499.7</v>
      </c>
      <c r="M111" s="8" t="s">
        <v>8176</v>
      </c>
      <c r="N111" s="9">
        <v>26</v>
      </c>
    </row>
    <row r="112" s="1" customFormat="1" customHeight="1" spans="1:14">
      <c r="A112" s="8">
        <f t="shared" si="36"/>
        <v>110</v>
      </c>
      <c r="B112" s="8" t="s">
        <v>4387</v>
      </c>
      <c r="C112" s="8" t="s">
        <v>5517</v>
      </c>
      <c r="D112" s="8" t="s">
        <v>1261</v>
      </c>
      <c r="E112" s="8">
        <v>4999</v>
      </c>
      <c r="F112" s="8">
        <v>4999</v>
      </c>
      <c r="G112" s="8">
        <v>799.84</v>
      </c>
      <c r="H112" s="8">
        <v>199.96</v>
      </c>
      <c r="I112" s="8" t="s">
        <v>3439</v>
      </c>
      <c r="J112" s="8" t="s">
        <v>2303</v>
      </c>
      <c r="K112" s="8">
        <f t="shared" si="34"/>
        <v>999.8</v>
      </c>
      <c r="L112" s="8">
        <f t="shared" si="35"/>
        <v>999.8</v>
      </c>
      <c r="M112" s="8" t="s">
        <v>8177</v>
      </c>
      <c r="N112" s="9">
        <v>0</v>
      </c>
    </row>
    <row r="113" s="1" customFormat="1" customHeight="1" spans="1:14">
      <c r="A113" s="8">
        <f t="shared" si="36"/>
        <v>111</v>
      </c>
      <c r="B113" s="8" t="s">
        <v>5565</v>
      </c>
      <c r="C113" s="8" t="s">
        <v>5566</v>
      </c>
      <c r="D113" s="8" t="s">
        <v>1261</v>
      </c>
      <c r="E113" s="8">
        <v>4999</v>
      </c>
      <c r="F113" s="8">
        <v>4999</v>
      </c>
      <c r="G113" s="8">
        <v>399.92</v>
      </c>
      <c r="H113" s="8">
        <v>99.98</v>
      </c>
      <c r="I113" s="8" t="s">
        <v>3439</v>
      </c>
      <c r="J113" s="8" t="s">
        <v>1976</v>
      </c>
      <c r="K113" s="8">
        <f t="shared" si="34"/>
        <v>499.9</v>
      </c>
      <c r="L113" s="8">
        <f t="shared" si="35"/>
        <v>499.9</v>
      </c>
      <c r="M113" s="8" t="s">
        <v>8129</v>
      </c>
      <c r="N113" s="9">
        <v>0</v>
      </c>
    </row>
    <row r="114" s="1" customFormat="1" customHeight="1" spans="1:14">
      <c r="A114" s="8">
        <f t="shared" ref="A114:A123" si="37">ROW()-2</f>
        <v>112</v>
      </c>
      <c r="B114" s="8" t="s">
        <v>5573</v>
      </c>
      <c r="C114" s="8" t="s">
        <v>2978</v>
      </c>
      <c r="D114" s="8" t="s">
        <v>1265</v>
      </c>
      <c r="E114" s="8">
        <v>4999</v>
      </c>
      <c r="F114" s="8">
        <v>4999</v>
      </c>
      <c r="G114" s="8">
        <v>1199.76</v>
      </c>
      <c r="H114" s="8">
        <v>299.94</v>
      </c>
      <c r="I114" s="8">
        <v>0</v>
      </c>
      <c r="J114" s="8" t="s">
        <v>1744</v>
      </c>
      <c r="K114" s="8">
        <f t="shared" si="34"/>
        <v>1499.7</v>
      </c>
      <c r="L114" s="8">
        <f t="shared" si="35"/>
        <v>1499.7</v>
      </c>
      <c r="M114" s="8" t="s">
        <v>8119</v>
      </c>
      <c r="N114" s="9">
        <v>2</v>
      </c>
    </row>
    <row r="115" s="1" customFormat="1" customHeight="1" spans="1:14">
      <c r="A115" s="8">
        <f t="shared" si="37"/>
        <v>113</v>
      </c>
      <c r="B115" s="8" t="s">
        <v>5575</v>
      </c>
      <c r="C115" s="8" t="s">
        <v>5576</v>
      </c>
      <c r="D115" s="8" t="s">
        <v>1265</v>
      </c>
      <c r="E115" s="8">
        <v>4999</v>
      </c>
      <c r="F115" s="8">
        <v>4999</v>
      </c>
      <c r="G115" s="8">
        <v>1199.76</v>
      </c>
      <c r="H115" s="8">
        <v>299.94</v>
      </c>
      <c r="I115" s="8">
        <v>0</v>
      </c>
      <c r="J115" s="8" t="s">
        <v>1744</v>
      </c>
      <c r="K115" s="8">
        <f t="shared" si="34"/>
        <v>1499.7</v>
      </c>
      <c r="L115" s="8">
        <f>G115+H115</f>
        <v>1499.7</v>
      </c>
      <c r="M115" s="8" t="s">
        <v>8178</v>
      </c>
      <c r="N115" s="9">
        <v>15</v>
      </c>
    </row>
    <row r="116" s="1" customFormat="1" customHeight="1" spans="1:14">
      <c r="A116" s="8">
        <f t="shared" si="37"/>
        <v>114</v>
      </c>
      <c r="B116" s="8" t="s">
        <v>5587</v>
      </c>
      <c r="C116" s="8" t="s">
        <v>5588</v>
      </c>
      <c r="D116" s="8" t="s">
        <v>1269</v>
      </c>
      <c r="E116" s="8">
        <v>4999</v>
      </c>
      <c r="F116" s="8">
        <v>4999</v>
      </c>
      <c r="G116" s="8">
        <f>399.92*3</f>
        <v>1199.76</v>
      </c>
      <c r="H116" s="8">
        <f>99.98*3</f>
        <v>299.94</v>
      </c>
      <c r="I116" s="8">
        <v>0</v>
      </c>
      <c r="J116" s="8" t="s">
        <v>1744</v>
      </c>
      <c r="K116" s="8">
        <f t="shared" si="34"/>
        <v>1499.7</v>
      </c>
      <c r="L116" s="8">
        <f t="shared" ref="L116:L133" si="38">K116</f>
        <v>1499.7</v>
      </c>
      <c r="M116" s="8" t="s">
        <v>8111</v>
      </c>
      <c r="N116" s="9">
        <v>27</v>
      </c>
    </row>
    <row r="117" s="1" customFormat="1" customHeight="1" spans="1:14">
      <c r="A117" s="8">
        <f t="shared" si="37"/>
        <v>115</v>
      </c>
      <c r="B117" s="8" t="s">
        <v>5589</v>
      </c>
      <c r="C117" s="8" t="s">
        <v>5590</v>
      </c>
      <c r="D117" s="8" t="s">
        <v>1269</v>
      </c>
      <c r="E117" s="8">
        <v>4999</v>
      </c>
      <c r="F117" s="8">
        <v>4999</v>
      </c>
      <c r="G117" s="8">
        <f>399.92*3</f>
        <v>1199.76</v>
      </c>
      <c r="H117" s="8">
        <f>99.98*3</f>
        <v>299.94</v>
      </c>
      <c r="I117" s="8">
        <v>0</v>
      </c>
      <c r="J117" s="8" t="s">
        <v>1744</v>
      </c>
      <c r="K117" s="8">
        <f t="shared" si="34"/>
        <v>1499.7</v>
      </c>
      <c r="L117" s="8">
        <f t="shared" si="38"/>
        <v>1499.7</v>
      </c>
      <c r="M117" s="8" t="s">
        <v>8109</v>
      </c>
      <c r="N117" s="9">
        <v>11</v>
      </c>
    </row>
    <row r="118" s="1" customFormat="1" customHeight="1" spans="1:14">
      <c r="A118" s="8">
        <f t="shared" si="37"/>
        <v>116</v>
      </c>
      <c r="B118" s="8" t="s">
        <v>5601</v>
      </c>
      <c r="C118" s="8" t="s">
        <v>2509</v>
      </c>
      <c r="D118" s="8" t="s">
        <v>1273</v>
      </c>
      <c r="E118" s="8">
        <v>4999</v>
      </c>
      <c r="F118" s="8">
        <v>4999</v>
      </c>
      <c r="G118" s="8">
        <f t="shared" ref="G118:G123" si="39">E118*0.08*(MID(J118,12,2)-MID(J118,5,2)+1)</f>
        <v>1199.76</v>
      </c>
      <c r="H118" s="8">
        <f>E118*0.02*(MID(J118,12,2)-MID(J118,5,2)+1)</f>
        <v>299.94</v>
      </c>
      <c r="I118" s="8">
        <v>0</v>
      </c>
      <c r="J118" s="8" t="s">
        <v>1744</v>
      </c>
      <c r="K118" s="8">
        <f t="shared" si="34"/>
        <v>1499.7</v>
      </c>
      <c r="L118" s="8">
        <f t="shared" si="38"/>
        <v>1499.7</v>
      </c>
      <c r="M118" s="8" t="s">
        <v>8120</v>
      </c>
      <c r="N118" s="9">
        <v>18</v>
      </c>
    </row>
    <row r="119" s="1" customFormat="1" customHeight="1" spans="1:14">
      <c r="A119" s="8">
        <f t="shared" si="37"/>
        <v>117</v>
      </c>
      <c r="B119" s="8" t="s">
        <v>5602</v>
      </c>
      <c r="C119" s="8" t="s">
        <v>5603</v>
      </c>
      <c r="D119" s="8" t="s">
        <v>1273</v>
      </c>
      <c r="E119" s="8">
        <v>4999</v>
      </c>
      <c r="F119" s="8">
        <v>4999</v>
      </c>
      <c r="G119" s="8">
        <f t="shared" si="39"/>
        <v>1199.76</v>
      </c>
      <c r="H119" s="8">
        <f>E119*0.02*(MID(J119,12,2)-MID(J119,5,2)+1)</f>
        <v>299.94</v>
      </c>
      <c r="I119" s="8">
        <v>0</v>
      </c>
      <c r="J119" s="8" t="s">
        <v>1744</v>
      </c>
      <c r="K119" s="8">
        <f t="shared" si="34"/>
        <v>1499.7</v>
      </c>
      <c r="L119" s="8">
        <f t="shared" si="38"/>
        <v>1499.7</v>
      </c>
      <c r="M119" s="8" t="s">
        <v>8179</v>
      </c>
      <c r="N119" s="9">
        <v>0</v>
      </c>
    </row>
    <row r="120" s="1" customFormat="1" customHeight="1" spans="1:14">
      <c r="A120" s="8">
        <f t="shared" si="37"/>
        <v>118</v>
      </c>
      <c r="B120" s="8" t="s">
        <v>6143</v>
      </c>
      <c r="C120" s="8" t="s">
        <v>6144</v>
      </c>
      <c r="D120" s="8" t="s">
        <v>1340</v>
      </c>
      <c r="E120" s="8">
        <v>4999</v>
      </c>
      <c r="F120" s="8">
        <v>4999</v>
      </c>
      <c r="G120" s="8">
        <f t="shared" ref="G120:G122" si="40">ROUND(E120*8%,2)*(MID(J120,12,2)-MID(J120,5,2)+1)</f>
        <v>1199.76</v>
      </c>
      <c r="H120" s="8">
        <f t="shared" ref="H120:H122" si="41">ROUND(F120*2%,2)*(MID(J120,12,2)-MID(J120,5,2)+1)</f>
        <v>299.94</v>
      </c>
      <c r="I120" s="8">
        <v>0</v>
      </c>
      <c r="J120" s="8" t="s">
        <v>1744</v>
      </c>
      <c r="K120" s="8">
        <f t="shared" si="34"/>
        <v>1499.7</v>
      </c>
      <c r="L120" s="8">
        <f t="shared" si="38"/>
        <v>1499.7</v>
      </c>
      <c r="M120" s="8" t="s">
        <v>8166</v>
      </c>
      <c r="N120" s="9">
        <v>20</v>
      </c>
    </row>
    <row r="121" s="1" customFormat="1" customHeight="1" spans="1:14">
      <c r="A121" s="8">
        <f t="shared" si="37"/>
        <v>119</v>
      </c>
      <c r="B121" s="8" t="s">
        <v>6156</v>
      </c>
      <c r="C121" s="8" t="s">
        <v>6157</v>
      </c>
      <c r="D121" s="8" t="s">
        <v>1344</v>
      </c>
      <c r="E121" s="8">
        <v>4999</v>
      </c>
      <c r="F121" s="8">
        <v>4999</v>
      </c>
      <c r="G121" s="8">
        <f t="shared" si="40"/>
        <v>1199.76</v>
      </c>
      <c r="H121" s="8">
        <f t="shared" si="41"/>
        <v>299.94</v>
      </c>
      <c r="I121" s="8">
        <v>0</v>
      </c>
      <c r="J121" s="8" t="s">
        <v>1744</v>
      </c>
      <c r="K121" s="8">
        <f t="shared" si="34"/>
        <v>1499.7</v>
      </c>
      <c r="L121" s="8">
        <f t="shared" si="38"/>
        <v>1499.7</v>
      </c>
      <c r="M121" s="8" t="s">
        <v>8180</v>
      </c>
      <c r="N121" s="9">
        <v>25</v>
      </c>
    </row>
    <row r="122" s="1" customFormat="1" customHeight="1" spans="1:14">
      <c r="A122" s="8">
        <f t="shared" si="37"/>
        <v>120</v>
      </c>
      <c r="B122" s="8" t="s">
        <v>6164</v>
      </c>
      <c r="C122" s="8" t="s">
        <v>6165</v>
      </c>
      <c r="D122" s="8" t="s">
        <v>1344</v>
      </c>
      <c r="E122" s="8">
        <v>4999</v>
      </c>
      <c r="F122" s="8">
        <v>4999</v>
      </c>
      <c r="G122" s="8">
        <f t="shared" si="40"/>
        <v>799.84</v>
      </c>
      <c r="H122" s="8">
        <f t="shared" si="41"/>
        <v>199.96</v>
      </c>
      <c r="I122" s="8">
        <v>0</v>
      </c>
      <c r="J122" s="8" t="s">
        <v>2303</v>
      </c>
      <c r="K122" s="8">
        <f t="shared" si="34"/>
        <v>999.8</v>
      </c>
      <c r="L122" s="8">
        <f t="shared" si="38"/>
        <v>999.8</v>
      </c>
      <c r="M122" s="8" t="s">
        <v>8181</v>
      </c>
      <c r="N122" s="9">
        <v>0</v>
      </c>
    </row>
    <row r="123" s="1" customFormat="1" customHeight="1" spans="1:14">
      <c r="A123" s="8">
        <f t="shared" si="37"/>
        <v>121</v>
      </c>
      <c r="B123" s="8" t="s">
        <v>6298</v>
      </c>
      <c r="C123" s="8" t="s">
        <v>6299</v>
      </c>
      <c r="D123" s="8" t="s">
        <v>1363</v>
      </c>
      <c r="E123" s="8">
        <v>4999</v>
      </c>
      <c r="F123" s="8">
        <v>4999</v>
      </c>
      <c r="G123" s="8">
        <f t="shared" si="39"/>
        <v>1199.76</v>
      </c>
      <c r="H123" s="8">
        <f>F123*0.02*(MID(J123,12,2)-MID(J123,5,2)+1)</f>
        <v>299.94</v>
      </c>
      <c r="I123" s="8">
        <v>0</v>
      </c>
      <c r="J123" s="8" t="s">
        <v>1744</v>
      </c>
      <c r="K123" s="8">
        <f t="shared" si="34"/>
        <v>1499.7</v>
      </c>
      <c r="L123" s="8">
        <f t="shared" si="38"/>
        <v>1499.7</v>
      </c>
      <c r="M123" s="8" t="s">
        <v>8119</v>
      </c>
      <c r="N123" s="9">
        <v>0</v>
      </c>
    </row>
    <row r="124" s="1" customFormat="1" customHeight="1" spans="1:14">
      <c r="A124" s="8">
        <f t="shared" ref="A124:A133" si="42">ROW()-2</f>
        <v>122</v>
      </c>
      <c r="B124" s="8" t="s">
        <v>6305</v>
      </c>
      <c r="C124" s="8" t="s">
        <v>6299</v>
      </c>
      <c r="D124" s="8" t="s">
        <v>1363</v>
      </c>
      <c r="E124" s="8">
        <v>4999</v>
      </c>
      <c r="F124" s="8">
        <v>4999</v>
      </c>
      <c r="G124" s="8">
        <v>399.92</v>
      </c>
      <c r="H124" s="8">
        <v>99.98</v>
      </c>
      <c r="I124" s="8">
        <v>0</v>
      </c>
      <c r="J124" s="8" t="s">
        <v>1976</v>
      </c>
      <c r="K124" s="8">
        <f t="shared" si="34"/>
        <v>499.9</v>
      </c>
      <c r="L124" s="8">
        <f t="shared" si="38"/>
        <v>499.9</v>
      </c>
      <c r="M124" s="8" t="s">
        <v>8182</v>
      </c>
      <c r="N124" s="9">
        <v>0</v>
      </c>
    </row>
    <row r="125" s="1" customFormat="1" customHeight="1" spans="1:14">
      <c r="A125" s="8">
        <f t="shared" si="42"/>
        <v>123</v>
      </c>
      <c r="B125" s="8" t="s">
        <v>7013</v>
      </c>
      <c r="C125" s="8" t="s">
        <v>3197</v>
      </c>
      <c r="D125" s="8" t="s">
        <v>1455</v>
      </c>
      <c r="E125" s="8">
        <v>4999</v>
      </c>
      <c r="F125" s="8">
        <v>4999</v>
      </c>
      <c r="G125" s="8">
        <v>1199.76</v>
      </c>
      <c r="H125" s="8">
        <v>299.94</v>
      </c>
      <c r="I125" s="8">
        <v>0</v>
      </c>
      <c r="J125" s="8" t="s">
        <v>1744</v>
      </c>
      <c r="K125" s="8">
        <v>1499.7</v>
      </c>
      <c r="L125" s="8">
        <v>1499.7</v>
      </c>
      <c r="M125" s="8" t="s">
        <v>8183</v>
      </c>
      <c r="N125" s="9">
        <v>23</v>
      </c>
    </row>
    <row r="126" s="1" customFormat="1" customHeight="1" spans="1:14">
      <c r="A126" s="8">
        <f t="shared" si="42"/>
        <v>124</v>
      </c>
      <c r="B126" s="8" t="s">
        <v>6978</v>
      </c>
      <c r="C126" s="8" t="s">
        <v>6979</v>
      </c>
      <c r="D126" s="8" t="s">
        <v>1455</v>
      </c>
      <c r="E126" s="8">
        <v>4999</v>
      </c>
      <c r="F126" s="8">
        <v>4999</v>
      </c>
      <c r="G126" s="8">
        <v>1199.76</v>
      </c>
      <c r="H126" s="8">
        <v>299.94</v>
      </c>
      <c r="I126" s="8">
        <v>0</v>
      </c>
      <c r="J126" s="8" t="s">
        <v>1744</v>
      </c>
      <c r="K126" s="8">
        <v>1499.7</v>
      </c>
      <c r="L126" s="8">
        <v>1499.7</v>
      </c>
      <c r="M126" s="8" t="s">
        <v>8148</v>
      </c>
      <c r="N126" s="9">
        <v>24</v>
      </c>
    </row>
    <row r="127" s="1" customFormat="1" customHeight="1" spans="1:14">
      <c r="A127" s="8">
        <f t="shared" si="42"/>
        <v>125</v>
      </c>
      <c r="B127" s="8" t="s">
        <v>6999</v>
      </c>
      <c r="C127" s="8" t="s">
        <v>7000</v>
      </c>
      <c r="D127" s="8" t="s">
        <v>1455</v>
      </c>
      <c r="E127" s="8">
        <v>4999</v>
      </c>
      <c r="F127" s="8">
        <v>4999</v>
      </c>
      <c r="G127" s="8">
        <v>1199.76</v>
      </c>
      <c r="H127" s="8">
        <v>299.94</v>
      </c>
      <c r="I127" s="8">
        <v>0</v>
      </c>
      <c r="J127" s="8" t="s">
        <v>1744</v>
      </c>
      <c r="K127" s="8">
        <v>1499.7</v>
      </c>
      <c r="L127" s="8">
        <v>1499.7</v>
      </c>
      <c r="M127" s="8" t="s">
        <v>8184</v>
      </c>
      <c r="N127" s="9">
        <v>24</v>
      </c>
    </row>
    <row r="128" s="1" customFormat="1" customHeight="1" spans="1:14">
      <c r="A128" s="8">
        <f t="shared" si="42"/>
        <v>126</v>
      </c>
      <c r="B128" s="8" t="s">
        <v>7020</v>
      </c>
      <c r="C128" s="8" t="s">
        <v>7021</v>
      </c>
      <c r="D128" s="8" t="s">
        <v>1455</v>
      </c>
      <c r="E128" s="8">
        <v>4999</v>
      </c>
      <c r="F128" s="8">
        <v>4999</v>
      </c>
      <c r="G128" s="8">
        <v>1199.76</v>
      </c>
      <c r="H128" s="8">
        <v>299.94</v>
      </c>
      <c r="I128" s="8">
        <v>0</v>
      </c>
      <c r="J128" s="8" t="s">
        <v>1744</v>
      </c>
      <c r="K128" s="8">
        <v>1499.7</v>
      </c>
      <c r="L128" s="8">
        <v>1499.7</v>
      </c>
      <c r="M128" s="8" t="s">
        <v>8123</v>
      </c>
      <c r="N128" s="9">
        <v>10</v>
      </c>
    </row>
    <row r="129" s="1" customFormat="1" customHeight="1" spans="1:14">
      <c r="A129" s="8">
        <f t="shared" si="42"/>
        <v>127</v>
      </c>
      <c r="B129" s="8" t="s">
        <v>7018</v>
      </c>
      <c r="C129" s="8" t="s">
        <v>2952</v>
      </c>
      <c r="D129" s="8" t="s">
        <v>1455</v>
      </c>
      <c r="E129" s="8">
        <v>4999</v>
      </c>
      <c r="F129" s="8">
        <v>4999</v>
      </c>
      <c r="G129" s="8">
        <v>1199.76</v>
      </c>
      <c r="H129" s="8">
        <v>299.94</v>
      </c>
      <c r="I129" s="8">
        <v>0</v>
      </c>
      <c r="J129" s="8" t="s">
        <v>1744</v>
      </c>
      <c r="K129" s="8">
        <v>1499.7</v>
      </c>
      <c r="L129" s="8">
        <v>1499.7</v>
      </c>
      <c r="M129" s="8" t="s">
        <v>8114</v>
      </c>
      <c r="N129" s="9">
        <v>9</v>
      </c>
    </row>
    <row r="130" s="1" customFormat="1" customHeight="1" spans="1:14">
      <c r="A130" s="8">
        <f t="shared" si="42"/>
        <v>128</v>
      </c>
      <c r="B130" s="8" t="s">
        <v>7031</v>
      </c>
      <c r="C130" s="8" t="s">
        <v>7032</v>
      </c>
      <c r="D130" s="8" t="s">
        <v>1455</v>
      </c>
      <c r="E130" s="8">
        <v>4999</v>
      </c>
      <c r="F130" s="8">
        <v>4999</v>
      </c>
      <c r="G130" s="8">
        <v>1199.76</v>
      </c>
      <c r="H130" s="8">
        <v>299.94</v>
      </c>
      <c r="I130" s="8">
        <v>0</v>
      </c>
      <c r="J130" s="8" t="s">
        <v>1744</v>
      </c>
      <c r="K130" s="8">
        <v>1499.7</v>
      </c>
      <c r="L130" s="8">
        <v>1499.7</v>
      </c>
      <c r="M130" s="8" t="s">
        <v>8185</v>
      </c>
      <c r="N130" s="9">
        <v>3</v>
      </c>
    </row>
    <row r="131" s="1" customFormat="1" customHeight="1" spans="1:14">
      <c r="A131" s="8">
        <f t="shared" si="42"/>
        <v>129</v>
      </c>
      <c r="B131" s="8" t="s">
        <v>7034</v>
      </c>
      <c r="C131" s="8" t="s">
        <v>7035</v>
      </c>
      <c r="D131" s="8" t="s">
        <v>1455</v>
      </c>
      <c r="E131" s="8">
        <v>4999</v>
      </c>
      <c r="F131" s="8">
        <v>4999</v>
      </c>
      <c r="G131" s="8">
        <v>1199.76</v>
      </c>
      <c r="H131" s="8">
        <v>299.94</v>
      </c>
      <c r="I131" s="8">
        <v>0</v>
      </c>
      <c r="J131" s="8" t="s">
        <v>1744</v>
      </c>
      <c r="K131" s="8">
        <v>1499.7</v>
      </c>
      <c r="L131" s="8">
        <v>1499.7</v>
      </c>
      <c r="M131" s="8" t="s">
        <v>8179</v>
      </c>
      <c r="N131" s="9">
        <v>2</v>
      </c>
    </row>
    <row r="132" s="1" customFormat="1" customHeight="1" spans="1:14">
      <c r="A132" s="8">
        <f t="shared" si="42"/>
        <v>130</v>
      </c>
      <c r="B132" s="8" t="s">
        <v>7036</v>
      </c>
      <c r="C132" s="8" t="s">
        <v>7037</v>
      </c>
      <c r="D132" s="8" t="s">
        <v>1455</v>
      </c>
      <c r="E132" s="8">
        <v>4999</v>
      </c>
      <c r="F132" s="8">
        <v>4999</v>
      </c>
      <c r="G132" s="8">
        <v>1199.76</v>
      </c>
      <c r="H132" s="8">
        <v>299.94</v>
      </c>
      <c r="I132" s="8">
        <v>0</v>
      </c>
      <c r="J132" s="8" t="s">
        <v>1744</v>
      </c>
      <c r="K132" s="8">
        <v>1499.7</v>
      </c>
      <c r="L132" s="8">
        <v>1499.7</v>
      </c>
      <c r="M132" s="8" t="s">
        <v>8137</v>
      </c>
      <c r="N132" s="9">
        <v>6</v>
      </c>
    </row>
    <row r="133" s="1" customFormat="1" customHeight="1" spans="1:14">
      <c r="A133" s="8">
        <f t="shared" si="42"/>
        <v>131</v>
      </c>
      <c r="B133" s="8" t="s">
        <v>7039</v>
      </c>
      <c r="C133" s="8" t="s">
        <v>7040</v>
      </c>
      <c r="D133" s="8" t="s">
        <v>1455</v>
      </c>
      <c r="E133" s="8">
        <v>4999</v>
      </c>
      <c r="F133" s="8">
        <v>4999</v>
      </c>
      <c r="G133" s="8">
        <v>1199.76</v>
      </c>
      <c r="H133" s="8">
        <v>299.94</v>
      </c>
      <c r="I133" s="8">
        <v>0</v>
      </c>
      <c r="J133" s="8" t="s">
        <v>1744</v>
      </c>
      <c r="K133" s="8">
        <v>1499.7</v>
      </c>
      <c r="L133" s="8">
        <v>1499.7</v>
      </c>
      <c r="M133" s="8" t="s">
        <v>8186</v>
      </c>
      <c r="N133" s="9">
        <v>2</v>
      </c>
    </row>
    <row r="134" s="1" customFormat="1" customHeight="1" spans="1:14">
      <c r="A134" s="8">
        <f t="shared" ref="A134:A143" si="43">ROW()-2</f>
        <v>132</v>
      </c>
      <c r="B134" s="8" t="s">
        <v>7232</v>
      </c>
      <c r="C134" s="8" t="s">
        <v>7233</v>
      </c>
      <c r="D134" s="8" t="s">
        <v>1506</v>
      </c>
      <c r="E134" s="41" t="s">
        <v>8187</v>
      </c>
      <c r="F134" s="8">
        <v>4999</v>
      </c>
      <c r="G134" s="8">
        <f>399.92*3</f>
        <v>1199.76</v>
      </c>
      <c r="H134" s="8">
        <f>99.98*3</f>
        <v>299.94</v>
      </c>
      <c r="I134" s="8">
        <v>0</v>
      </c>
      <c r="J134" s="8" t="s">
        <v>1744</v>
      </c>
      <c r="K134" s="8">
        <f t="shared" ref="K134:K142" si="44">G134+H134</f>
        <v>1499.7</v>
      </c>
      <c r="L134" s="8">
        <f t="shared" ref="L134:L142" si="45">K134</f>
        <v>1499.7</v>
      </c>
      <c r="M134" s="8" t="s">
        <v>8109</v>
      </c>
      <c r="N134" s="9">
        <v>16</v>
      </c>
    </row>
    <row r="135" s="1" customFormat="1" customHeight="1" spans="1:14">
      <c r="A135" s="8">
        <f t="shared" si="43"/>
        <v>133</v>
      </c>
      <c r="B135" s="8" t="s">
        <v>7587</v>
      </c>
      <c r="C135" s="8" t="s">
        <v>5973</v>
      </c>
      <c r="D135" s="8" t="s">
        <v>1614</v>
      </c>
      <c r="E135" s="8">
        <v>4999</v>
      </c>
      <c r="F135" s="8">
        <v>4999</v>
      </c>
      <c r="G135" s="8">
        <f t="shared" ref="G135:G142" si="46">E135*0.08*(MID(J135,12,2)-MID(J135,5,2)+1)</f>
        <v>1199.76</v>
      </c>
      <c r="H135" s="8">
        <v>299.94</v>
      </c>
      <c r="I135" s="8">
        <v>0</v>
      </c>
      <c r="J135" s="8" t="s">
        <v>1744</v>
      </c>
      <c r="K135" s="8">
        <f t="shared" si="44"/>
        <v>1499.7</v>
      </c>
      <c r="L135" s="8">
        <f t="shared" si="45"/>
        <v>1499.7</v>
      </c>
      <c r="M135" s="8" t="s">
        <v>8188</v>
      </c>
      <c r="N135" s="9">
        <f>VLOOKUP(C:C,[1]员工花名册!E:O,11,FALSE)</f>
        <v>27</v>
      </c>
    </row>
    <row r="136" s="1" customFormat="1" customHeight="1" spans="1:14">
      <c r="A136" s="8">
        <f t="shared" si="43"/>
        <v>134</v>
      </c>
      <c r="B136" s="8" t="s">
        <v>7592</v>
      </c>
      <c r="C136" s="8" t="s">
        <v>7593</v>
      </c>
      <c r="D136" s="8" t="s">
        <v>1614</v>
      </c>
      <c r="E136" s="8">
        <v>4999</v>
      </c>
      <c r="F136" s="8">
        <v>4999</v>
      </c>
      <c r="G136" s="8">
        <f t="shared" si="46"/>
        <v>1199.76</v>
      </c>
      <c r="H136" s="8">
        <v>299.94</v>
      </c>
      <c r="I136" s="8">
        <v>0</v>
      </c>
      <c r="J136" s="8" t="s">
        <v>1744</v>
      </c>
      <c r="K136" s="8">
        <f t="shared" si="44"/>
        <v>1499.7</v>
      </c>
      <c r="L136" s="8">
        <f t="shared" si="45"/>
        <v>1499.7</v>
      </c>
      <c r="M136" s="8" t="s">
        <v>8189</v>
      </c>
      <c r="N136" s="9">
        <f>VLOOKUP(C:C,[1]员工花名册!E:O,11,FALSE)</f>
        <v>26</v>
      </c>
    </row>
    <row r="137" s="1" customFormat="1" customHeight="1" spans="1:14">
      <c r="A137" s="8">
        <f t="shared" si="43"/>
        <v>135</v>
      </c>
      <c r="B137" s="8" t="s">
        <v>7594</v>
      </c>
      <c r="C137" s="8" t="s">
        <v>7595</v>
      </c>
      <c r="D137" s="8" t="s">
        <v>1614</v>
      </c>
      <c r="E137" s="8">
        <v>4999</v>
      </c>
      <c r="F137" s="8">
        <v>4999</v>
      </c>
      <c r="G137" s="8">
        <f t="shared" si="46"/>
        <v>1199.76</v>
      </c>
      <c r="H137" s="8">
        <v>299.94</v>
      </c>
      <c r="I137" s="8">
        <v>0</v>
      </c>
      <c r="J137" s="8" t="s">
        <v>1744</v>
      </c>
      <c r="K137" s="8">
        <f t="shared" si="44"/>
        <v>1499.7</v>
      </c>
      <c r="L137" s="8">
        <f t="shared" si="45"/>
        <v>1499.7</v>
      </c>
      <c r="M137" s="8" t="s">
        <v>8190</v>
      </c>
      <c r="N137" s="9">
        <f>VLOOKUP(C:C,[1]员工花名册!E:O,11,FALSE)</f>
        <v>26</v>
      </c>
    </row>
    <row r="138" s="1" customFormat="1" customHeight="1" spans="1:14">
      <c r="A138" s="8">
        <f t="shared" si="43"/>
        <v>136</v>
      </c>
      <c r="B138" s="8" t="s">
        <v>7596</v>
      </c>
      <c r="C138" s="8" t="s">
        <v>2952</v>
      </c>
      <c r="D138" s="8" t="s">
        <v>1614</v>
      </c>
      <c r="E138" s="8">
        <v>4999</v>
      </c>
      <c r="F138" s="8">
        <v>4999</v>
      </c>
      <c r="G138" s="8">
        <f t="shared" si="46"/>
        <v>1199.76</v>
      </c>
      <c r="H138" s="8">
        <v>299.94</v>
      </c>
      <c r="I138" s="8">
        <v>0</v>
      </c>
      <c r="J138" s="8" t="s">
        <v>1744</v>
      </c>
      <c r="K138" s="8">
        <f t="shared" si="44"/>
        <v>1499.7</v>
      </c>
      <c r="L138" s="8">
        <f t="shared" si="45"/>
        <v>1499.7</v>
      </c>
      <c r="M138" s="8" t="s">
        <v>8188</v>
      </c>
      <c r="N138" s="9">
        <f>VLOOKUP(C:C,[1]员工花名册!E:O,11,FALSE)</f>
        <v>26</v>
      </c>
    </row>
    <row r="139" s="1" customFormat="1" customHeight="1" spans="1:14">
      <c r="A139" s="8">
        <f t="shared" si="43"/>
        <v>137</v>
      </c>
      <c r="B139" s="8" t="s">
        <v>7597</v>
      </c>
      <c r="C139" s="8" t="s">
        <v>4730</v>
      </c>
      <c r="D139" s="8" t="s">
        <v>1614</v>
      </c>
      <c r="E139" s="8">
        <v>4999</v>
      </c>
      <c r="F139" s="8">
        <v>4999</v>
      </c>
      <c r="G139" s="8">
        <f t="shared" si="46"/>
        <v>1199.76</v>
      </c>
      <c r="H139" s="8">
        <v>299.94</v>
      </c>
      <c r="I139" s="8">
        <v>0</v>
      </c>
      <c r="J139" s="8" t="s">
        <v>1744</v>
      </c>
      <c r="K139" s="8">
        <f t="shared" si="44"/>
        <v>1499.7</v>
      </c>
      <c r="L139" s="8">
        <f t="shared" si="45"/>
        <v>1499.7</v>
      </c>
      <c r="M139" s="8" t="s">
        <v>8118</v>
      </c>
      <c r="N139" s="9">
        <f>VLOOKUP(C:C,[1]员工花名册!E:O,11,FALSE)</f>
        <v>25</v>
      </c>
    </row>
    <row r="140" s="1" customFormat="1" customHeight="1" spans="1:14">
      <c r="A140" s="8">
        <f t="shared" si="43"/>
        <v>138</v>
      </c>
      <c r="B140" s="8" t="s">
        <v>7598</v>
      </c>
      <c r="C140" s="8" t="s">
        <v>5744</v>
      </c>
      <c r="D140" s="8" t="s">
        <v>1614</v>
      </c>
      <c r="E140" s="8">
        <v>4999</v>
      </c>
      <c r="F140" s="8">
        <v>4999</v>
      </c>
      <c r="G140" s="8">
        <f t="shared" si="46"/>
        <v>1199.76</v>
      </c>
      <c r="H140" s="8">
        <v>299.94</v>
      </c>
      <c r="I140" s="8">
        <v>0</v>
      </c>
      <c r="J140" s="8" t="s">
        <v>1744</v>
      </c>
      <c r="K140" s="8">
        <f t="shared" si="44"/>
        <v>1499.7</v>
      </c>
      <c r="L140" s="8">
        <f t="shared" si="45"/>
        <v>1499.7</v>
      </c>
      <c r="M140" s="8" t="s">
        <v>8149</v>
      </c>
      <c r="N140" s="9">
        <f>VLOOKUP(C:C,[1]员工花名册!E:O,11,FALSE)</f>
        <v>23</v>
      </c>
    </row>
    <row r="141" s="1" customFormat="1" customHeight="1" spans="1:14">
      <c r="A141" s="8">
        <f t="shared" si="43"/>
        <v>139</v>
      </c>
      <c r="B141" s="8" t="s">
        <v>8191</v>
      </c>
      <c r="C141" s="8" t="s">
        <v>7600</v>
      </c>
      <c r="D141" s="8" t="s">
        <v>1614</v>
      </c>
      <c r="E141" s="8">
        <v>4999</v>
      </c>
      <c r="F141" s="8">
        <v>4999</v>
      </c>
      <c r="G141" s="8">
        <f t="shared" si="46"/>
        <v>1199.76</v>
      </c>
      <c r="H141" s="8">
        <v>299.94</v>
      </c>
      <c r="I141" s="8">
        <v>0</v>
      </c>
      <c r="J141" s="8" t="s">
        <v>1744</v>
      </c>
      <c r="K141" s="8">
        <f t="shared" si="44"/>
        <v>1499.7</v>
      </c>
      <c r="L141" s="8">
        <f t="shared" si="45"/>
        <v>1499.7</v>
      </c>
      <c r="M141" s="8" t="s">
        <v>8149</v>
      </c>
      <c r="N141" s="9">
        <f>VLOOKUP(C:C,[1]员工花名册!E:O,11,FALSE)</f>
        <v>21</v>
      </c>
    </row>
    <row r="142" s="1" customFormat="1" customHeight="1" spans="1:14">
      <c r="A142" s="8">
        <f t="shared" si="43"/>
        <v>140</v>
      </c>
      <c r="B142" s="8" t="s">
        <v>7603</v>
      </c>
      <c r="C142" s="8" t="s">
        <v>7604</v>
      </c>
      <c r="D142" s="8" t="s">
        <v>1614</v>
      </c>
      <c r="E142" s="8">
        <v>4999</v>
      </c>
      <c r="F142" s="8">
        <v>4999</v>
      </c>
      <c r="G142" s="8">
        <f t="shared" si="46"/>
        <v>1199.76</v>
      </c>
      <c r="H142" s="8">
        <v>299.94</v>
      </c>
      <c r="I142" s="8">
        <v>0</v>
      </c>
      <c r="J142" s="8" t="s">
        <v>1744</v>
      </c>
      <c r="K142" s="8">
        <f t="shared" si="44"/>
        <v>1499.7</v>
      </c>
      <c r="L142" s="8">
        <f t="shared" si="45"/>
        <v>1499.7</v>
      </c>
      <c r="M142" s="8" t="s">
        <v>8192</v>
      </c>
      <c r="N142" s="9">
        <f>VLOOKUP(C:C,[1]员工花名册!E:O,11,FALSE)</f>
        <v>10</v>
      </c>
    </row>
    <row r="143" s="1" customFormat="1" customHeight="1" spans="1:14">
      <c r="A143" s="10">
        <f t="shared" ref="A143:A151" si="47">ROW()-2</f>
        <v>141</v>
      </c>
      <c r="B143" s="10" t="s">
        <v>7608</v>
      </c>
      <c r="C143" s="8" t="s">
        <v>7609</v>
      </c>
      <c r="D143" s="8" t="s">
        <v>1622</v>
      </c>
      <c r="E143" s="10">
        <v>4999</v>
      </c>
      <c r="F143" s="10">
        <v>4999</v>
      </c>
      <c r="G143" s="10">
        <f t="shared" ref="G143:G147" si="48">E143*0.08*(MID(J143,12,2)-MID(J143,5,2)+1)</f>
        <v>1199.76</v>
      </c>
      <c r="H143" s="10">
        <f t="shared" ref="H143:H147" si="49">F143*0.02*(MID(J143,12,2)-MID(J143,5,2)+1)</f>
        <v>299.94</v>
      </c>
      <c r="I143" s="10">
        <v>0</v>
      </c>
      <c r="J143" s="10" t="s">
        <v>1744</v>
      </c>
      <c r="K143" s="10">
        <f t="shared" ref="K143:K146" si="50">G143+H143</f>
        <v>1499.7</v>
      </c>
      <c r="L143" s="10">
        <f t="shared" ref="L143:L146" si="51">K143</f>
        <v>1499.7</v>
      </c>
      <c r="M143" s="10" t="s">
        <v>8156</v>
      </c>
      <c r="N143" s="11">
        <v>12</v>
      </c>
    </row>
    <row r="144" s="1" customFormat="1" customHeight="1" spans="1:14">
      <c r="A144" s="10">
        <f t="shared" si="47"/>
        <v>142</v>
      </c>
      <c r="B144" s="10" t="s">
        <v>7624</v>
      </c>
      <c r="C144" s="8" t="s">
        <v>7625</v>
      </c>
      <c r="D144" s="8" t="s">
        <v>1622</v>
      </c>
      <c r="E144" s="10">
        <v>4999</v>
      </c>
      <c r="F144" s="10">
        <v>4999</v>
      </c>
      <c r="G144" s="10">
        <f t="shared" si="48"/>
        <v>1199.76</v>
      </c>
      <c r="H144" s="10">
        <f t="shared" si="49"/>
        <v>299.94</v>
      </c>
      <c r="I144" s="10">
        <v>0</v>
      </c>
      <c r="J144" s="10" t="s">
        <v>1744</v>
      </c>
      <c r="K144" s="10">
        <f t="shared" si="50"/>
        <v>1499.7</v>
      </c>
      <c r="L144" s="10">
        <f t="shared" si="51"/>
        <v>1499.7</v>
      </c>
      <c r="M144" s="10" t="s">
        <v>8176</v>
      </c>
      <c r="N144" s="11">
        <v>12</v>
      </c>
    </row>
    <row r="145" s="2" customFormat="1" customHeight="1" spans="1:14">
      <c r="A145" s="10">
        <f t="shared" si="47"/>
        <v>143</v>
      </c>
      <c r="B145" s="10" t="s">
        <v>7630</v>
      </c>
      <c r="C145" s="8" t="s">
        <v>7631</v>
      </c>
      <c r="D145" s="8" t="s">
        <v>1622</v>
      </c>
      <c r="E145" s="10">
        <v>4999</v>
      </c>
      <c r="F145" s="10">
        <v>4999</v>
      </c>
      <c r="G145" s="10">
        <f t="shared" si="48"/>
        <v>1199.76</v>
      </c>
      <c r="H145" s="10">
        <f t="shared" si="49"/>
        <v>299.94</v>
      </c>
      <c r="I145" s="10">
        <v>0</v>
      </c>
      <c r="J145" s="10" t="s">
        <v>1744</v>
      </c>
      <c r="K145" s="10">
        <f t="shared" si="50"/>
        <v>1499.7</v>
      </c>
      <c r="L145" s="10">
        <f t="shared" si="51"/>
        <v>1499.7</v>
      </c>
      <c r="M145" s="10" t="s">
        <v>8190</v>
      </c>
      <c r="N145" s="11">
        <v>9</v>
      </c>
    </row>
    <row r="146" s="1" customFormat="1" customHeight="1" spans="1:14">
      <c r="A146" s="8">
        <f t="shared" si="47"/>
        <v>144</v>
      </c>
      <c r="B146" s="8" t="s">
        <v>7684</v>
      </c>
      <c r="C146" s="8" t="s">
        <v>3977</v>
      </c>
      <c r="D146" s="8" t="s">
        <v>1651</v>
      </c>
      <c r="E146" s="8">
        <v>4999</v>
      </c>
      <c r="F146" s="8">
        <v>4999</v>
      </c>
      <c r="G146" s="8">
        <f t="shared" si="48"/>
        <v>1199.76</v>
      </c>
      <c r="H146" s="8">
        <f t="shared" si="49"/>
        <v>299.94</v>
      </c>
      <c r="I146" s="8">
        <v>0</v>
      </c>
      <c r="J146" s="8" t="s">
        <v>1744</v>
      </c>
      <c r="K146" s="8">
        <f t="shared" si="50"/>
        <v>1499.7</v>
      </c>
      <c r="L146" s="8">
        <f t="shared" si="51"/>
        <v>1499.7</v>
      </c>
      <c r="M146" s="8" t="s">
        <v>8107</v>
      </c>
      <c r="N146" s="9">
        <v>1</v>
      </c>
    </row>
    <row r="147" s="1" customFormat="1" customHeight="1" spans="1:14">
      <c r="A147" s="8">
        <f t="shared" si="47"/>
        <v>145</v>
      </c>
      <c r="B147" s="8" t="s">
        <v>7686</v>
      </c>
      <c r="C147" s="8" t="s">
        <v>7687</v>
      </c>
      <c r="D147" s="8" t="s">
        <v>1651</v>
      </c>
      <c r="E147" s="8">
        <v>4999</v>
      </c>
      <c r="F147" s="8">
        <v>4999</v>
      </c>
      <c r="G147" s="8">
        <f t="shared" si="48"/>
        <v>799.84</v>
      </c>
      <c r="H147" s="8">
        <f t="shared" si="49"/>
        <v>199.96</v>
      </c>
      <c r="I147" s="8">
        <v>0</v>
      </c>
      <c r="J147" s="8" t="s">
        <v>2193</v>
      </c>
      <c r="K147" s="8">
        <f t="shared" ref="K147:K153" si="52">G147+H147</f>
        <v>999.8</v>
      </c>
      <c r="L147" s="8">
        <f t="shared" ref="L147:L152" si="53">K147</f>
        <v>999.8</v>
      </c>
      <c r="M147" s="8" t="s">
        <v>8104</v>
      </c>
      <c r="N147" s="9">
        <v>0</v>
      </c>
    </row>
    <row r="148" s="1" customFormat="1" customHeight="1" spans="1:14">
      <c r="A148" s="8">
        <f t="shared" si="47"/>
        <v>146</v>
      </c>
      <c r="B148" s="8" t="s">
        <v>7730</v>
      </c>
      <c r="C148" s="8" t="s">
        <v>7731</v>
      </c>
      <c r="D148" s="8" t="s">
        <v>1655</v>
      </c>
      <c r="E148" s="8">
        <v>4999</v>
      </c>
      <c r="F148" s="8">
        <v>4999</v>
      </c>
      <c r="G148" s="8">
        <f t="shared" ref="G148:G150" si="54">E148*0.08*(MID(J148,12,2)-MID(J148,5,2)+1)</f>
        <v>1199.76</v>
      </c>
      <c r="H148" s="8">
        <f t="shared" ref="H148:H150" si="55">F148*0.02*(MID(J148,12,2)-MID(J148,5,2)+1)</f>
        <v>299.94</v>
      </c>
      <c r="I148" s="8">
        <v>0</v>
      </c>
      <c r="J148" s="8" t="s">
        <v>1744</v>
      </c>
      <c r="K148" s="8">
        <f t="shared" ref="K148:K150" si="56">G148+H148</f>
        <v>1499.7</v>
      </c>
      <c r="L148" s="8">
        <f t="shared" ref="L148:L150" si="57">K148</f>
        <v>1499.7</v>
      </c>
      <c r="M148" s="8" t="s">
        <v>8137</v>
      </c>
      <c r="N148" s="9">
        <v>35</v>
      </c>
    </row>
    <row r="149" s="1" customFormat="1" customHeight="1" spans="1:14">
      <c r="A149" s="8">
        <f t="shared" si="47"/>
        <v>147</v>
      </c>
      <c r="B149" s="8" t="s">
        <v>7733</v>
      </c>
      <c r="C149" s="8" t="s">
        <v>7734</v>
      </c>
      <c r="D149" s="8" t="s">
        <v>1655</v>
      </c>
      <c r="E149" s="8">
        <v>4999</v>
      </c>
      <c r="F149" s="8">
        <v>4999</v>
      </c>
      <c r="G149" s="8">
        <f t="shared" si="54"/>
        <v>1199.76</v>
      </c>
      <c r="H149" s="8">
        <f t="shared" si="55"/>
        <v>299.94</v>
      </c>
      <c r="I149" s="8">
        <v>0</v>
      </c>
      <c r="J149" s="8" t="s">
        <v>1744</v>
      </c>
      <c r="K149" s="8">
        <f t="shared" si="56"/>
        <v>1499.7</v>
      </c>
      <c r="L149" s="8">
        <f t="shared" si="57"/>
        <v>1499.7</v>
      </c>
      <c r="M149" s="8" t="s">
        <v>8170</v>
      </c>
      <c r="N149" s="9">
        <v>17</v>
      </c>
    </row>
    <row r="150" s="1" customFormat="1" customHeight="1" spans="1:14">
      <c r="A150" s="8">
        <f t="shared" si="47"/>
        <v>148</v>
      </c>
      <c r="B150" s="8" t="s">
        <v>7736</v>
      </c>
      <c r="C150" s="8" t="s">
        <v>7737</v>
      </c>
      <c r="D150" s="8" t="s">
        <v>1655</v>
      </c>
      <c r="E150" s="8">
        <v>4999</v>
      </c>
      <c r="F150" s="8">
        <v>4999</v>
      </c>
      <c r="G150" s="8">
        <f t="shared" si="54"/>
        <v>1199.76</v>
      </c>
      <c r="H150" s="8">
        <f t="shared" si="55"/>
        <v>299.94</v>
      </c>
      <c r="I150" s="8">
        <v>0</v>
      </c>
      <c r="J150" s="8" t="s">
        <v>1744</v>
      </c>
      <c r="K150" s="8">
        <f t="shared" si="56"/>
        <v>1499.7</v>
      </c>
      <c r="L150" s="8">
        <f t="shared" si="57"/>
        <v>1499.7</v>
      </c>
      <c r="M150" s="8" t="s">
        <v>8168</v>
      </c>
      <c r="N150" s="9">
        <v>5</v>
      </c>
    </row>
    <row r="151" s="1" customFormat="1" customHeight="1" spans="1:14">
      <c r="A151" s="8">
        <f t="shared" ref="A151:A160" si="58">ROW()-2</f>
        <v>149</v>
      </c>
      <c r="B151" s="8" t="s">
        <v>7777</v>
      </c>
      <c r="C151" s="8" t="s">
        <v>3568</v>
      </c>
      <c r="D151" s="8" t="s">
        <v>1674</v>
      </c>
      <c r="E151" s="8">
        <v>4999</v>
      </c>
      <c r="F151" s="8">
        <v>4999</v>
      </c>
      <c r="G151" s="8">
        <v>1199.76</v>
      </c>
      <c r="H151" s="8">
        <v>299.94</v>
      </c>
      <c r="I151" s="8">
        <v>0</v>
      </c>
      <c r="J151" s="8" t="s">
        <v>1744</v>
      </c>
      <c r="K151" s="8">
        <f t="shared" si="52"/>
        <v>1499.7</v>
      </c>
      <c r="L151" s="8">
        <f t="shared" si="53"/>
        <v>1499.7</v>
      </c>
      <c r="M151" s="8" t="s">
        <v>8109</v>
      </c>
      <c r="N151" s="9">
        <v>7</v>
      </c>
    </row>
    <row r="152" s="1" customFormat="1" customHeight="1" spans="1:14">
      <c r="A152" s="8">
        <f t="shared" si="58"/>
        <v>150</v>
      </c>
      <c r="B152" s="8" t="s">
        <v>7076</v>
      </c>
      <c r="C152" s="8" t="s">
        <v>7807</v>
      </c>
      <c r="D152" s="8" t="s">
        <v>1684</v>
      </c>
      <c r="E152" s="8">
        <v>4999</v>
      </c>
      <c r="F152" s="8">
        <v>4999</v>
      </c>
      <c r="G152" s="8">
        <v>399.92</v>
      </c>
      <c r="H152" s="8">
        <v>99.98</v>
      </c>
      <c r="I152" s="8">
        <v>0</v>
      </c>
      <c r="J152" s="8" t="s">
        <v>1976</v>
      </c>
      <c r="K152" s="8">
        <f t="shared" si="52"/>
        <v>499.9</v>
      </c>
      <c r="L152" s="8">
        <f t="shared" si="53"/>
        <v>499.9</v>
      </c>
      <c r="M152" s="8" t="s">
        <v>8126</v>
      </c>
      <c r="N152" s="9">
        <v>0</v>
      </c>
    </row>
    <row r="153" s="1" customFormat="1" customHeight="1" spans="1:14">
      <c r="A153" s="8">
        <f t="shared" si="58"/>
        <v>151</v>
      </c>
      <c r="B153" s="8" t="s">
        <v>7851</v>
      </c>
      <c r="C153" s="8" t="s">
        <v>6349</v>
      </c>
      <c r="D153" s="8" t="s">
        <v>1693</v>
      </c>
      <c r="E153" s="8">
        <v>4999</v>
      </c>
      <c r="F153" s="8">
        <v>4999</v>
      </c>
      <c r="G153" s="8">
        <v>799.84</v>
      </c>
      <c r="H153" s="8">
        <v>199.96</v>
      </c>
      <c r="I153" s="8">
        <v>0</v>
      </c>
      <c r="J153" s="8" t="s">
        <v>2303</v>
      </c>
      <c r="K153" s="8">
        <f t="shared" si="52"/>
        <v>999.8</v>
      </c>
      <c r="L153" s="8">
        <f>G153+H153</f>
        <v>999.8</v>
      </c>
      <c r="M153" s="8" t="s">
        <v>8176</v>
      </c>
      <c r="N153" s="9">
        <v>0</v>
      </c>
    </row>
    <row r="154" s="1" customFormat="1" customHeight="1" spans="1:14">
      <c r="A154" s="8">
        <f t="shared" si="58"/>
        <v>152</v>
      </c>
      <c r="B154" s="8" t="s">
        <v>7876</v>
      </c>
      <c r="C154" s="8" t="s">
        <v>3877</v>
      </c>
      <c r="D154" s="8" t="s">
        <v>1695</v>
      </c>
      <c r="E154" s="8">
        <v>4999</v>
      </c>
      <c r="F154" s="8">
        <v>4999</v>
      </c>
      <c r="G154" s="8">
        <v>1199.76</v>
      </c>
      <c r="H154" s="8">
        <v>299.94</v>
      </c>
      <c r="I154" s="8">
        <v>0</v>
      </c>
      <c r="J154" s="8" t="s">
        <v>1744</v>
      </c>
      <c r="K154" s="8">
        <f t="shared" ref="K154:K168" si="59">G154+H154</f>
        <v>1499.7</v>
      </c>
      <c r="L154" s="8">
        <f t="shared" ref="L154:L160" si="60">K154</f>
        <v>1499.7</v>
      </c>
      <c r="M154" s="8" t="s">
        <v>8193</v>
      </c>
      <c r="N154" s="9">
        <v>4</v>
      </c>
    </row>
    <row r="155" s="1" customFormat="1" customHeight="1" spans="1:14">
      <c r="A155" s="8">
        <f t="shared" si="58"/>
        <v>153</v>
      </c>
      <c r="B155" s="8" t="s">
        <v>7911</v>
      </c>
      <c r="C155" s="8" t="s">
        <v>7912</v>
      </c>
      <c r="D155" s="8" t="s">
        <v>1702</v>
      </c>
      <c r="E155" s="8">
        <v>5200</v>
      </c>
      <c r="F155" s="8">
        <v>5200</v>
      </c>
      <c r="G155" s="8">
        <v>1248</v>
      </c>
      <c r="H155" s="8">
        <v>312</v>
      </c>
      <c r="I155" s="8">
        <v>0</v>
      </c>
      <c r="J155" s="8" t="s">
        <v>1744</v>
      </c>
      <c r="K155" s="8">
        <f t="shared" si="59"/>
        <v>1560</v>
      </c>
      <c r="L155" s="8">
        <f t="shared" si="60"/>
        <v>1560</v>
      </c>
      <c r="M155" s="8" t="s">
        <v>8157</v>
      </c>
      <c r="N155" s="9">
        <v>23</v>
      </c>
    </row>
    <row r="156" s="1" customFormat="1" customHeight="1" spans="1:14">
      <c r="A156" s="8">
        <f t="shared" si="58"/>
        <v>154</v>
      </c>
      <c r="B156" s="8" t="s">
        <v>7925</v>
      </c>
      <c r="C156" s="8" t="s">
        <v>7926</v>
      </c>
      <c r="D156" s="8" t="s">
        <v>1702</v>
      </c>
      <c r="E156" s="8">
        <v>4999</v>
      </c>
      <c r="F156" s="8">
        <v>4999</v>
      </c>
      <c r="G156" s="8">
        <v>1199.76</v>
      </c>
      <c r="H156" s="8">
        <v>299.94</v>
      </c>
      <c r="I156" s="8">
        <v>0</v>
      </c>
      <c r="J156" s="8" t="s">
        <v>1744</v>
      </c>
      <c r="K156" s="8">
        <f t="shared" si="59"/>
        <v>1499.7</v>
      </c>
      <c r="L156" s="8">
        <f t="shared" si="60"/>
        <v>1499.7</v>
      </c>
      <c r="M156" s="8" t="s">
        <v>8109</v>
      </c>
      <c r="N156" s="9">
        <v>0</v>
      </c>
    </row>
    <row r="157" s="1" customFormat="1" customHeight="1" spans="1:14">
      <c r="A157" s="8">
        <f t="shared" si="58"/>
        <v>155</v>
      </c>
      <c r="B157" s="8" t="s">
        <v>8194</v>
      </c>
      <c r="C157" s="8" t="s">
        <v>4659</v>
      </c>
      <c r="D157" s="8" t="s">
        <v>1705</v>
      </c>
      <c r="E157" s="8">
        <v>4999</v>
      </c>
      <c r="F157" s="8">
        <v>4999</v>
      </c>
      <c r="G157" s="8">
        <v>1199.76</v>
      </c>
      <c r="H157" s="8">
        <v>299.94</v>
      </c>
      <c r="I157" s="8">
        <v>0</v>
      </c>
      <c r="J157" s="8" t="s">
        <v>1744</v>
      </c>
      <c r="K157" s="8">
        <f t="shared" si="59"/>
        <v>1499.7</v>
      </c>
      <c r="L157" s="8">
        <f t="shared" si="60"/>
        <v>1499.7</v>
      </c>
      <c r="M157" s="8" t="s">
        <v>8153</v>
      </c>
      <c r="N157" s="9">
        <v>10</v>
      </c>
    </row>
    <row r="158" s="1" customFormat="1" customHeight="1" spans="1:14">
      <c r="A158" s="8">
        <f t="shared" si="58"/>
        <v>156</v>
      </c>
      <c r="B158" s="8" t="s">
        <v>7952</v>
      </c>
      <c r="C158" s="8" t="s">
        <v>7953</v>
      </c>
      <c r="D158" s="8" t="s">
        <v>1705</v>
      </c>
      <c r="E158" s="8">
        <v>4999</v>
      </c>
      <c r="F158" s="8">
        <v>4999</v>
      </c>
      <c r="G158" s="8">
        <v>1199.76</v>
      </c>
      <c r="H158" s="8">
        <v>299.94</v>
      </c>
      <c r="I158" s="8">
        <v>0</v>
      </c>
      <c r="J158" s="8" t="s">
        <v>1744</v>
      </c>
      <c r="K158" s="8">
        <f t="shared" si="59"/>
        <v>1499.7</v>
      </c>
      <c r="L158" s="8">
        <f t="shared" si="60"/>
        <v>1499.7</v>
      </c>
      <c r="M158" s="8" t="s">
        <v>8109</v>
      </c>
      <c r="N158" s="9">
        <v>5</v>
      </c>
    </row>
    <row r="159" s="1" customFormat="1" customHeight="1" spans="1:14">
      <c r="A159" s="8">
        <f t="shared" si="58"/>
        <v>157</v>
      </c>
      <c r="B159" s="8" t="s">
        <v>7957</v>
      </c>
      <c r="C159" s="8" t="s">
        <v>7958</v>
      </c>
      <c r="D159" s="8" t="s">
        <v>1705</v>
      </c>
      <c r="E159" s="8">
        <v>4999</v>
      </c>
      <c r="F159" s="8">
        <v>4999</v>
      </c>
      <c r="G159" s="8">
        <v>1199.76</v>
      </c>
      <c r="H159" s="8">
        <v>299.94</v>
      </c>
      <c r="I159" s="8">
        <v>0</v>
      </c>
      <c r="J159" s="8" t="s">
        <v>1744</v>
      </c>
      <c r="K159" s="8">
        <f t="shared" si="59"/>
        <v>1499.7</v>
      </c>
      <c r="L159" s="8">
        <f t="shared" si="60"/>
        <v>1499.7</v>
      </c>
      <c r="M159" s="8" t="s">
        <v>8195</v>
      </c>
      <c r="N159" s="9">
        <v>3</v>
      </c>
    </row>
    <row r="160" s="1" customFormat="1" customHeight="1" spans="1:14">
      <c r="A160" s="8">
        <f t="shared" si="58"/>
        <v>158</v>
      </c>
      <c r="B160" s="8" t="s">
        <v>7977</v>
      </c>
      <c r="C160" s="8" t="s">
        <v>7978</v>
      </c>
      <c r="D160" s="8" t="s">
        <v>1711</v>
      </c>
      <c r="E160" s="8">
        <v>5200</v>
      </c>
      <c r="F160" s="8">
        <v>5200</v>
      </c>
      <c r="G160" s="8">
        <v>1248</v>
      </c>
      <c r="H160" s="8">
        <v>312</v>
      </c>
      <c r="I160" s="8">
        <v>0</v>
      </c>
      <c r="J160" s="8" t="s">
        <v>1744</v>
      </c>
      <c r="K160" s="8">
        <f t="shared" si="59"/>
        <v>1560</v>
      </c>
      <c r="L160" s="8">
        <f t="shared" si="60"/>
        <v>1560</v>
      </c>
      <c r="M160" s="8" t="s">
        <v>8109</v>
      </c>
      <c r="N160" s="9">
        <v>20</v>
      </c>
    </row>
    <row r="161" s="1" customFormat="1" customHeight="1" spans="1:14">
      <c r="A161" s="8">
        <f t="shared" ref="A161:A170" si="61">ROW()-2</f>
        <v>159</v>
      </c>
      <c r="B161" s="8" t="s">
        <v>7987</v>
      </c>
      <c r="C161" s="8" t="s">
        <v>7988</v>
      </c>
      <c r="D161" s="8" t="s">
        <v>1714</v>
      </c>
      <c r="E161" s="8">
        <v>4999</v>
      </c>
      <c r="F161" s="8">
        <v>4999</v>
      </c>
      <c r="G161" s="8">
        <v>1199.76</v>
      </c>
      <c r="H161" s="8">
        <v>299.94</v>
      </c>
      <c r="I161" s="8">
        <v>0</v>
      </c>
      <c r="J161" s="8" t="s">
        <v>1744</v>
      </c>
      <c r="K161" s="8">
        <f t="shared" si="59"/>
        <v>1499.7</v>
      </c>
      <c r="L161" s="8">
        <f>G161+H161</f>
        <v>1499.7</v>
      </c>
      <c r="M161" s="8" t="s">
        <v>8196</v>
      </c>
      <c r="N161" s="9">
        <v>8</v>
      </c>
    </row>
    <row r="162" s="1" customFormat="1" customHeight="1" spans="1:14">
      <c r="A162" s="8">
        <f t="shared" si="61"/>
        <v>160</v>
      </c>
      <c r="B162" s="8" t="s">
        <v>7990</v>
      </c>
      <c r="C162" s="8" t="s">
        <v>7991</v>
      </c>
      <c r="D162" s="8" t="s">
        <v>1714</v>
      </c>
      <c r="E162" s="8">
        <v>4999</v>
      </c>
      <c r="F162" s="8">
        <v>4999</v>
      </c>
      <c r="G162" s="8">
        <v>1199.76</v>
      </c>
      <c r="H162" s="8">
        <v>299.94</v>
      </c>
      <c r="I162" s="8">
        <v>0</v>
      </c>
      <c r="J162" s="8" t="s">
        <v>1744</v>
      </c>
      <c r="K162" s="8">
        <f t="shared" si="59"/>
        <v>1499.7</v>
      </c>
      <c r="L162" s="8">
        <f>G162+H162</f>
        <v>1499.7</v>
      </c>
      <c r="M162" s="8" t="s">
        <v>8180</v>
      </c>
      <c r="N162" s="9">
        <v>4</v>
      </c>
    </row>
    <row r="163" s="1" customFormat="1" customHeight="1" spans="1:14">
      <c r="A163" s="8">
        <f t="shared" si="61"/>
        <v>161</v>
      </c>
      <c r="B163" s="8" t="s">
        <v>8007</v>
      </c>
      <c r="C163" s="8" t="s">
        <v>4568</v>
      </c>
      <c r="D163" s="8" t="s">
        <v>1717</v>
      </c>
      <c r="E163" s="8">
        <v>4999</v>
      </c>
      <c r="F163" s="8">
        <v>4999</v>
      </c>
      <c r="G163" s="8">
        <v>1199.76</v>
      </c>
      <c r="H163" s="8">
        <v>299.94</v>
      </c>
      <c r="I163" s="8">
        <v>0</v>
      </c>
      <c r="J163" s="8" t="s">
        <v>1744</v>
      </c>
      <c r="K163" s="8">
        <f t="shared" si="59"/>
        <v>1499.7</v>
      </c>
      <c r="L163" s="8">
        <f t="shared" ref="L163:L168" si="62">K163</f>
        <v>1499.7</v>
      </c>
      <c r="M163" s="8" t="s">
        <v>8109</v>
      </c>
      <c r="N163" s="9">
        <v>7</v>
      </c>
    </row>
    <row r="164" s="1" customFormat="1" customHeight="1" spans="1:14">
      <c r="A164" s="8">
        <f t="shared" si="61"/>
        <v>162</v>
      </c>
      <c r="B164" s="8" t="s">
        <v>8014</v>
      </c>
      <c r="C164" s="8" t="s">
        <v>8015</v>
      </c>
      <c r="D164" s="8" t="s">
        <v>1720</v>
      </c>
      <c r="E164" s="8">
        <v>4999</v>
      </c>
      <c r="F164" s="8">
        <v>4999</v>
      </c>
      <c r="G164" s="8">
        <v>1199.76</v>
      </c>
      <c r="H164" s="8">
        <v>299.94</v>
      </c>
      <c r="I164" s="8">
        <v>0</v>
      </c>
      <c r="J164" s="8" t="s">
        <v>1744</v>
      </c>
      <c r="K164" s="8">
        <f t="shared" si="59"/>
        <v>1499.7</v>
      </c>
      <c r="L164" s="8">
        <f t="shared" si="62"/>
        <v>1499.7</v>
      </c>
      <c r="M164" s="8" t="s">
        <v>8197</v>
      </c>
      <c r="N164" s="9">
        <v>16</v>
      </c>
    </row>
    <row r="165" s="1" customFormat="1" customHeight="1" spans="1:14">
      <c r="A165" s="8">
        <f t="shared" si="61"/>
        <v>163</v>
      </c>
      <c r="B165" s="8" t="s">
        <v>8020</v>
      </c>
      <c r="C165" s="8" t="s">
        <v>8021</v>
      </c>
      <c r="D165" s="8" t="s">
        <v>1720</v>
      </c>
      <c r="E165" s="8">
        <v>4999</v>
      </c>
      <c r="F165" s="8">
        <v>4999</v>
      </c>
      <c r="G165" s="8">
        <v>1199.76</v>
      </c>
      <c r="H165" s="8">
        <v>299.94</v>
      </c>
      <c r="I165" s="8">
        <v>0</v>
      </c>
      <c r="J165" s="8" t="s">
        <v>1744</v>
      </c>
      <c r="K165" s="8">
        <f t="shared" si="59"/>
        <v>1499.7</v>
      </c>
      <c r="L165" s="8">
        <f t="shared" si="62"/>
        <v>1499.7</v>
      </c>
      <c r="M165" s="8" t="s">
        <v>8109</v>
      </c>
      <c r="N165" s="9">
        <v>16</v>
      </c>
    </row>
    <row r="166" s="1" customFormat="1" customHeight="1" spans="1:14">
      <c r="A166" s="8">
        <f t="shared" si="61"/>
        <v>164</v>
      </c>
      <c r="B166" s="8" t="s">
        <v>8041</v>
      </c>
      <c r="C166" s="8" t="s">
        <v>3087</v>
      </c>
      <c r="D166" s="8" t="s">
        <v>1720</v>
      </c>
      <c r="E166" s="8">
        <v>4999</v>
      </c>
      <c r="F166" s="8">
        <v>4999</v>
      </c>
      <c r="G166" s="8">
        <v>1199.76</v>
      </c>
      <c r="H166" s="8">
        <v>299.94</v>
      </c>
      <c r="I166" s="8">
        <v>0</v>
      </c>
      <c r="J166" s="8" t="s">
        <v>1744</v>
      </c>
      <c r="K166" s="8">
        <f t="shared" si="59"/>
        <v>1499.7</v>
      </c>
      <c r="L166" s="8">
        <f t="shared" si="62"/>
        <v>1499.7</v>
      </c>
      <c r="M166" s="8" t="s">
        <v>8126</v>
      </c>
      <c r="N166" s="9">
        <v>4</v>
      </c>
    </row>
    <row r="167" s="1" customFormat="1" customHeight="1" spans="1:14">
      <c r="A167" s="8">
        <f t="shared" si="61"/>
        <v>165</v>
      </c>
      <c r="B167" s="10" t="s">
        <v>8065</v>
      </c>
      <c r="C167" s="8" t="s">
        <v>4611</v>
      </c>
      <c r="D167" s="8" t="s">
        <v>1723</v>
      </c>
      <c r="E167" s="8">
        <v>4999</v>
      </c>
      <c r="F167" s="8">
        <v>4999</v>
      </c>
      <c r="G167" s="8">
        <v>1199.76</v>
      </c>
      <c r="H167" s="8">
        <v>299.94</v>
      </c>
      <c r="I167" s="8">
        <v>0</v>
      </c>
      <c r="J167" s="8" t="s">
        <v>1744</v>
      </c>
      <c r="K167" s="8">
        <f t="shared" si="59"/>
        <v>1499.7</v>
      </c>
      <c r="L167" s="8">
        <f t="shared" si="62"/>
        <v>1499.7</v>
      </c>
      <c r="M167" s="8" t="s">
        <v>8198</v>
      </c>
      <c r="N167" s="9">
        <v>14</v>
      </c>
    </row>
    <row r="168" s="1" customFormat="1" customHeight="1" spans="1:14">
      <c r="A168" s="8">
        <f t="shared" si="61"/>
        <v>166</v>
      </c>
      <c r="B168" s="10" t="s">
        <v>8056</v>
      </c>
      <c r="C168" s="8" t="s">
        <v>8057</v>
      </c>
      <c r="D168" s="8" t="s">
        <v>1723</v>
      </c>
      <c r="E168" s="8">
        <v>4999</v>
      </c>
      <c r="F168" s="8">
        <v>4999</v>
      </c>
      <c r="G168" s="8">
        <v>1199.76</v>
      </c>
      <c r="H168" s="8">
        <v>299.94</v>
      </c>
      <c r="I168" s="8">
        <v>0</v>
      </c>
      <c r="J168" s="8" t="s">
        <v>1744</v>
      </c>
      <c r="K168" s="8">
        <f t="shared" si="59"/>
        <v>1499.7</v>
      </c>
      <c r="L168" s="8">
        <f t="shared" si="62"/>
        <v>1499.7</v>
      </c>
      <c r="M168" s="8" t="s">
        <v>8155</v>
      </c>
      <c r="N168" s="9">
        <v>21</v>
      </c>
    </row>
    <row r="169" customHeight="1" spans="11:12">
      <c r="K169" s="12">
        <f>SUM(K3:K168)</f>
        <v>291673.200000001</v>
      </c>
      <c r="L169" s="12">
        <f>SUM(L3:L168)</f>
        <v>291673.200000001</v>
      </c>
    </row>
  </sheetData>
  <mergeCells count="1">
    <mergeCell ref="A1:N1"/>
  </mergeCells>
  <pageMargins left="0.75" right="0.75" top="1" bottom="1" header="0.5" footer="0.5"/>
  <pageSetup paperSize="9" orientation="portrait"/>
  <headerFooter/>
  <ignoredErrors>
    <ignoredError sqref="D3:L3 N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企业花名册</vt:lpstr>
      <vt:lpstr>申请单位部分员工花名册</vt:lpstr>
      <vt:lpstr>申请个人部分高校生花名册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2025-04-14T04:01:00Z</dcterms:created>
  <dcterms:modified xsi:type="dcterms:W3CDTF">2025-05-08T08:31:21Z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KSOReadingLayout">
    <vt:bool>true</vt:bool>
  </property>
  <property fmtid="{D5CDD505-2E9C-101B-9397-08002B2CF9AE}" pid="4" name="ICV">
    <vt:lpwstr>3BFC0AAE15F44FDAAB3FCB47EFB26FFF_12</vt:lpwstr>
  </property>
</Properties>
</file>